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H:\References\Engineering Documents\Final\"/>
    </mc:Choice>
  </mc:AlternateContent>
  <bookViews>
    <workbookView xWindow="-48" yWindow="-480" windowWidth="16500" windowHeight="12156"/>
  </bookViews>
  <sheets>
    <sheet name="Bond Estimate" sheetId="1" r:id="rId1"/>
  </sheets>
  <definedNames>
    <definedName name="_xlnm.Print_Area" localSheetId="0">'Bond Estimate'!$A$11:$K$135</definedName>
    <definedName name="_xlnm.Print_Titles" localSheetId="0">'Bond Estimate'!$1:$10</definedName>
  </definedNames>
  <calcPr calcId="171027"/>
</workbook>
</file>

<file path=xl/calcChain.xml><?xml version="1.0" encoding="utf-8"?>
<calcChain xmlns="http://schemas.openxmlformats.org/spreadsheetml/2006/main">
  <c r="K109" i="1" l="1"/>
  <c r="K94" i="1" l="1"/>
  <c r="K95" i="1"/>
  <c r="K96" i="1"/>
  <c r="K97" i="1"/>
  <c r="K98" i="1"/>
  <c r="K72" i="1"/>
  <c r="K13" i="1"/>
  <c r="A126" i="1"/>
  <c r="A127" i="1" s="1"/>
  <c r="K122" i="1" l="1"/>
  <c r="K123" i="1"/>
  <c r="K53" i="1"/>
  <c r="K39" i="1"/>
  <c r="A34" i="1"/>
  <c r="A35" i="1" s="1"/>
  <c r="K15" i="1"/>
  <c r="A16" i="1"/>
  <c r="A17" i="1" s="1"/>
  <c r="A18" i="1" s="1"/>
  <c r="A19" i="1" s="1"/>
  <c r="K16" i="1"/>
  <c r="K17" i="1"/>
  <c r="K18" i="1"/>
  <c r="K19" i="1"/>
  <c r="K21" i="1"/>
  <c r="A22" i="1"/>
  <c r="A23" i="1" s="1"/>
  <c r="A24" i="1" s="1"/>
  <c r="A25" i="1" s="1"/>
  <c r="K22" i="1"/>
  <c r="K23" i="1"/>
  <c r="K24" i="1"/>
  <c r="K25" i="1"/>
  <c r="K27" i="1"/>
  <c r="A28" i="1"/>
  <c r="A29" i="1" s="1"/>
  <c r="A30" i="1" s="1"/>
  <c r="A31" i="1" s="1"/>
  <c r="K28" i="1"/>
  <c r="K29" i="1"/>
  <c r="K30" i="1"/>
  <c r="K31" i="1"/>
  <c r="K33" i="1"/>
  <c r="K34" i="1"/>
  <c r="K35" i="1"/>
  <c r="K37" i="1"/>
  <c r="A38" i="1"/>
  <c r="A39" i="1" s="1"/>
  <c r="A40" i="1" s="1"/>
  <c r="K38" i="1"/>
  <c r="K40" i="1"/>
  <c r="K42" i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K43" i="1"/>
  <c r="K44" i="1"/>
  <c r="K45" i="1"/>
  <c r="K46" i="1"/>
  <c r="K47" i="1"/>
  <c r="K48" i="1"/>
  <c r="K49" i="1"/>
  <c r="K50" i="1"/>
  <c r="K51" i="1"/>
  <c r="K52" i="1"/>
  <c r="K54" i="1"/>
  <c r="K55" i="1"/>
  <c r="K56" i="1"/>
  <c r="K57" i="1"/>
  <c r="K58" i="1"/>
  <c r="A61" i="1"/>
  <c r="A62" i="1" s="1"/>
  <c r="A63" i="1" s="1"/>
  <c r="A64" i="1" s="1"/>
  <c r="K60" i="1"/>
  <c r="K61" i="1"/>
  <c r="K62" i="1"/>
  <c r="K63" i="1"/>
  <c r="K64" i="1"/>
  <c r="K66" i="1"/>
  <c r="A67" i="1"/>
  <c r="A68" i="1" s="1"/>
  <c r="K67" i="1"/>
  <c r="K68" i="1"/>
  <c r="K74" i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90" i="1"/>
  <c r="A91" i="1"/>
  <c r="A92" i="1" s="1"/>
  <c r="A93" i="1" s="1"/>
  <c r="A94" i="1" s="1"/>
  <c r="A95" i="1" s="1"/>
  <c r="A96" i="1" s="1"/>
  <c r="A97" i="1" s="1"/>
  <c r="A98" i="1" s="1"/>
  <c r="K91" i="1"/>
  <c r="K92" i="1"/>
  <c r="K93" i="1"/>
  <c r="K100" i="1"/>
  <c r="A101" i="1"/>
  <c r="A102" i="1" s="1"/>
  <c r="A103" i="1" s="1"/>
  <c r="A104" i="1" s="1"/>
  <c r="K101" i="1"/>
  <c r="K102" i="1"/>
  <c r="K103" i="1"/>
  <c r="K104" i="1"/>
  <c r="K106" i="1"/>
  <c r="A107" i="1"/>
  <c r="A108" i="1" s="1"/>
  <c r="A109" i="1" s="1"/>
  <c r="K107" i="1"/>
  <c r="K108" i="1"/>
  <c r="K111" i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K112" i="1"/>
  <c r="K113" i="1"/>
  <c r="K114" i="1"/>
  <c r="K115" i="1"/>
  <c r="K116" i="1"/>
  <c r="K117" i="1"/>
  <c r="K118" i="1"/>
  <c r="K119" i="1"/>
  <c r="K120" i="1"/>
  <c r="K121" i="1"/>
  <c r="K125" i="1"/>
  <c r="K126" i="1"/>
  <c r="K127" i="1"/>
  <c r="K69" i="1" l="1"/>
  <c r="K128" i="1"/>
  <c r="J131" i="1" s="1"/>
  <c r="J132" i="1" l="1"/>
  <c r="J134" i="1" s="1"/>
  <c r="J130" i="1"/>
  <c r="J135" i="1" l="1"/>
</calcChain>
</file>

<file path=xl/sharedStrings.xml><?xml version="1.0" encoding="utf-8"?>
<sst xmlns="http://schemas.openxmlformats.org/spreadsheetml/2006/main" count="224" uniqueCount="125">
  <si>
    <t>Project Name:</t>
  </si>
  <si>
    <t>Item No.</t>
  </si>
  <si>
    <t>Total Price</t>
  </si>
  <si>
    <t>Unit Price</t>
  </si>
  <si>
    <t>Unit</t>
  </si>
  <si>
    <t>Quantity</t>
  </si>
  <si>
    <t>Item Description</t>
  </si>
  <si>
    <t>LF</t>
  </si>
  <si>
    <t>Each</t>
  </si>
  <si>
    <t>Air Release Assembly</t>
  </si>
  <si>
    <t>Easement Restoration</t>
  </si>
  <si>
    <t>Gravel Bedding</t>
  </si>
  <si>
    <t>Relocate Existing Hydrant</t>
  </si>
  <si>
    <t>VF/LF</t>
  </si>
  <si>
    <t>Select Backfill</t>
  </si>
  <si>
    <t>VF</t>
  </si>
  <si>
    <t xml:space="preserve">  8" Drop Connection</t>
  </si>
  <si>
    <t>10" Drop Connection</t>
  </si>
  <si>
    <t>12" Drop Connection</t>
  </si>
  <si>
    <t xml:space="preserve">      Water            Sewer</t>
  </si>
  <si>
    <t>Bond Estimate Calculation Summary</t>
  </si>
  <si>
    <t>Phase/Section:</t>
  </si>
  <si>
    <t>Bond Estimate Calculation Sheet</t>
  </si>
  <si>
    <t>Engineer's Initials:</t>
  </si>
  <si>
    <t>Construction Plans-</t>
  </si>
  <si>
    <t>16" Water Main/Appurtenances</t>
  </si>
  <si>
    <t>12" Water Main/Appurtenances</t>
  </si>
  <si>
    <t>8" Water Main/Appurtenances</t>
  </si>
  <si>
    <t xml:space="preserve"> 12" Ductile Iron Pipe (DIP)</t>
  </si>
  <si>
    <t xml:space="preserve"> 12" Tee</t>
  </si>
  <si>
    <t xml:space="preserve"> 12" Cross</t>
  </si>
  <si>
    <t xml:space="preserve"> 12" Reducer/Bend</t>
  </si>
  <si>
    <t xml:space="preserve"> 8" Reducer/Bend</t>
  </si>
  <si>
    <t xml:space="preserve"> 8" Cross</t>
  </si>
  <si>
    <t xml:space="preserve"> 8" Tee</t>
  </si>
  <si>
    <t xml:space="preserve"> 8" Ductile Iron Pipe (DIP)</t>
  </si>
  <si>
    <t xml:space="preserve"> 16" Ductile Iron Pipe (DIP)</t>
  </si>
  <si>
    <t xml:space="preserve"> 16" Tee</t>
  </si>
  <si>
    <t xml:space="preserve"> 16" Cross</t>
  </si>
  <si>
    <t xml:space="preserve"> 16" Reducer/Bend</t>
  </si>
  <si>
    <t>Ductile Iron Pipe (DIP)</t>
  </si>
  <si>
    <t>Gate Valve</t>
  </si>
  <si>
    <t xml:space="preserve"> Tee</t>
  </si>
  <si>
    <t>Cross</t>
  </si>
  <si>
    <t>Reducer/Bend</t>
  </si>
  <si>
    <t>Pressure Testing &amp; Sampling</t>
  </si>
  <si>
    <t>Non-Standard Water Main/Appurtenances (with Prior Approval Only)</t>
  </si>
  <si>
    <t>Other</t>
  </si>
  <si>
    <t>Miscellaneous Water Appurtenances</t>
  </si>
  <si>
    <t>Sanitary Sewer Total</t>
  </si>
  <si>
    <t>Water Total</t>
  </si>
  <si>
    <t>Gravity Sanitary Sewer Pipe</t>
  </si>
  <si>
    <t>4' Inside Diameter, up to 6' Depth</t>
  </si>
  <si>
    <t>5' Inside Diameter, up to 6' Depth</t>
  </si>
  <si>
    <t>5' Inside Diameter, Height Above 6'</t>
  </si>
  <si>
    <t>Manholes</t>
  </si>
  <si>
    <t>Manhole Drop Connections</t>
  </si>
  <si>
    <t>Miscellaneous Sanitary Sewer Appurtenances</t>
  </si>
  <si>
    <t>18" Drop Connection</t>
  </si>
  <si>
    <t>Tunneling</t>
  </si>
  <si>
    <t>Erosion &amp; Sedimentation (E&amp;S) Control</t>
  </si>
  <si>
    <t>6" Sanitary Lateral Connection</t>
  </si>
  <si>
    <t>4" Sanitary Lateral Connection</t>
  </si>
  <si>
    <t>Pipe Testing</t>
  </si>
  <si>
    <t>Manhole Testing</t>
  </si>
  <si>
    <t>Concrete Pipe Encasement</t>
  </si>
  <si>
    <t>Sanitary Sewer Construction</t>
  </si>
  <si>
    <t>Water Construction</t>
  </si>
  <si>
    <t>15" or 16" Drop Connection</t>
  </si>
  <si>
    <t>Jack and Bore with Casing Pipe</t>
  </si>
  <si>
    <t>Jack and Bore with 24" Casing Pipe</t>
  </si>
  <si>
    <t>Jack and Bore with 30" Casing Pipe</t>
  </si>
  <si>
    <t>Jack and Bore with 36" Casing Pipe</t>
  </si>
  <si>
    <t>Wet Tap of Existing Water Line</t>
  </si>
  <si>
    <t>Connections to Existing Water Lines</t>
  </si>
  <si>
    <t>Connection to Existing Blow Off</t>
  </si>
  <si>
    <t>2" Temporary Blow Off Assembly</t>
  </si>
  <si>
    <t>4" Blow Off or Flushing Hydrant Assembly</t>
  </si>
  <si>
    <t>Open Cut Crossing of Existing Road incl. Asphalt</t>
  </si>
  <si>
    <t xml:space="preserve"> 16" Butterfly Valve</t>
  </si>
  <si>
    <t>Service Connection incl. Meter Box - 3/4''</t>
  </si>
  <si>
    <t>Service Connection incl. Meter Box - 1''</t>
  </si>
  <si>
    <t>Service Connection incl. Meter Box - 1-1/2''</t>
  </si>
  <si>
    <t>Service Connection incl. Meter Box - 2''</t>
  </si>
  <si>
    <t>10" DIP Gravity Sewer, 10+ Feet Deep</t>
  </si>
  <si>
    <t>10" DIP Gravity Sewer, Less than 10 feet Deep</t>
  </si>
  <si>
    <t>12" DIP Gravity Sewer, Less than 10 feet Deep</t>
  </si>
  <si>
    <t>12" DIP Gravity Sewer, 10+ Feet Deep</t>
  </si>
  <si>
    <t>16" DIP Gravity Sewer, 10+ Feet Deep</t>
  </si>
  <si>
    <t>16" DIP Gravity Sewer, Less than 10 feet Deep</t>
  </si>
  <si>
    <t>18" DIP Gravity Sewer, Less than 10 feet Deep</t>
  </si>
  <si>
    <t>18" DIP Gravity Sewer, 10+ Feet Deep</t>
  </si>
  <si>
    <t>Blasting &amp; Rock Excavation</t>
  </si>
  <si>
    <t>Core Connection to Existing Manhole</t>
  </si>
  <si>
    <r>
      <t xml:space="preserve">Fauquier County Water &amp; Sanitation Authority
</t>
    </r>
    <r>
      <rPr>
        <i/>
        <sz val="10"/>
        <rFont val="Arial"/>
        <family val="2"/>
      </rPr>
      <t xml:space="preserve">7172 Kennedy Road
Warrenton, VA  20187-1646
Phone:  (540) 349-2092
Fax:      (540) 347-7689 </t>
    </r>
  </si>
  <si>
    <t xml:space="preserve">Sub-Total (Water + Sewer) = </t>
  </si>
  <si>
    <t xml:space="preserve">Total Bond Amount   = </t>
  </si>
  <si>
    <t xml:space="preserve">Water Total = </t>
  </si>
  <si>
    <t xml:space="preserve">Sanitary Sewer Total = </t>
  </si>
  <si>
    <t xml:space="preserve"> 8" Gate Valve w/ Box</t>
  </si>
  <si>
    <t xml:space="preserve"> 12" Gate Valve w/ Box</t>
  </si>
  <si>
    <t xml:space="preserve"> 8" thru 12" Wet Tap of Existing Water Line</t>
  </si>
  <si>
    <t>Bore Pit and Retrieval Pit</t>
  </si>
  <si>
    <t>6" Water Main</t>
  </si>
  <si>
    <t xml:space="preserve"> 6" Ductile Iron Pipe (DIP)</t>
  </si>
  <si>
    <t xml:space="preserve">Mobilization/Demobilization of Construction Equipment = </t>
  </si>
  <si>
    <t>Fire Hydrant Assembly including Auxilary Valve</t>
  </si>
  <si>
    <t>10" C-900 PVC Gravity Sewer</t>
  </si>
  <si>
    <t>12" C-900 PVC Gravity Sewer</t>
  </si>
  <si>
    <t>15" C-900 PVC Gravity Sewer</t>
  </si>
  <si>
    <t>18" C-900 PVC Gravity Sewer</t>
  </si>
  <si>
    <t xml:space="preserve"> 8" DIP Gravity Sewer, Less than 10 feet Deep</t>
  </si>
  <si>
    <t xml:space="preserve"> 8" DIP Gravity Sewer, 10+ Feet Deep</t>
  </si>
  <si>
    <t xml:space="preserve"> 8" C-900 PVC Gravity Sewer</t>
  </si>
  <si>
    <t>6' Inside Diameter, up to 6' Depth</t>
  </si>
  <si>
    <t>6' Inside Diameter, Height Above 6'</t>
  </si>
  <si>
    <t>4' Inside Diameter, Height Above 6'</t>
  </si>
  <si>
    <t>Connection by Cut-in of New Manhole</t>
  </si>
  <si>
    <t>Manhole Frame &amp; Cover Assembly</t>
  </si>
  <si>
    <t>Force Main</t>
  </si>
  <si>
    <t>4" Low Pressure Force Main</t>
  </si>
  <si>
    <t>Grease Trap</t>
  </si>
  <si>
    <t>Automatic Air Release/Vacuum Valve</t>
  </si>
  <si>
    <t xml:space="preserve">Combined Meter Vault &amp; Appurtenances </t>
  </si>
  <si>
    <t xml:space="preserve">10% Contingency, Overhead, Legal and Administration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</si>
</sst>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#,##0\'\'"/>
  </numFmts>
  <fonts count="20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10"/>
      <color indexed="55"/>
      <name val="Arial"/>
    </font>
    <font>
      <sz val="10"/>
      <color indexed="8"/>
      <name val="Arial"/>
    </font>
    <font>
      <sz val="10"/>
      <color indexed="22"/>
      <name val="Arial"/>
    </font>
    <font>
      <sz val="11"/>
      <name val="Arial"/>
      <family val="2"/>
    </font>
    <font>
      <sz val="16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Protection="1"/>
    <xf numFmtId="0" fontId="10" fillId="0" borderId="0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44" fontId="6" fillId="0" borderId="0" xfId="0" applyNumberFormat="1" applyFont="1" applyBorder="1" applyAlignment="1" applyProtection="1">
      <alignment horizontal="right"/>
    </xf>
    <xf numFmtId="0" fontId="0" fillId="0" borderId="0" xfId="0" applyBorder="1" applyProtection="1"/>
    <xf numFmtId="0" fontId="3" fillId="0" borderId="0" xfId="0" applyFont="1" applyProtection="1"/>
    <xf numFmtId="0" fontId="0" fillId="0" borderId="0" xfId="0" applyAlignme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4" fontId="4" fillId="0" borderId="3" xfId="0" applyNumberFormat="1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44" fontId="0" fillId="0" borderId="2" xfId="0" applyNumberFormat="1" applyBorder="1" applyAlignment="1" applyProtection="1">
      <alignment horizontal="right" vertical="center"/>
    </xf>
    <xf numFmtId="164" fontId="0" fillId="0" borderId="2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shrinkToFit="1"/>
    </xf>
    <xf numFmtId="44" fontId="4" fillId="0" borderId="2" xfId="1" applyFont="1" applyBorder="1" applyAlignment="1" applyProtection="1">
      <alignment horizontal="right" vertical="center"/>
    </xf>
    <xf numFmtId="44" fontId="0" fillId="0" borderId="2" xfId="1" applyFont="1" applyBorder="1" applyAlignment="1" applyProtection="1">
      <alignment horizontal="right" vertical="center"/>
    </xf>
    <xf numFmtId="0" fontId="0" fillId="0" borderId="4" xfId="0" applyBorder="1" applyAlignment="1" applyProtection="1">
      <alignment shrinkToFit="1"/>
      <protection locked="0"/>
    </xf>
    <xf numFmtId="0" fontId="15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165" fontId="0" fillId="0" borderId="2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right" vertical="center"/>
      <protection locked="0"/>
    </xf>
    <xf numFmtId="44" fontId="4" fillId="0" borderId="9" xfId="0" applyNumberFormat="1" applyFont="1" applyBorder="1" applyAlignment="1" applyProtection="1">
      <alignment horizontal="right" vertical="center"/>
    </xf>
    <xf numFmtId="0" fontId="19" fillId="0" borderId="0" xfId="0" applyFont="1" applyProtection="1"/>
    <xf numFmtId="44" fontId="13" fillId="0" borderId="10" xfId="0" applyNumberFormat="1" applyFont="1" applyBorder="1" applyAlignment="1" applyProtection="1">
      <alignment horizontal="right" vertical="center"/>
    </xf>
    <xf numFmtId="44" fontId="13" fillId="0" borderId="10" xfId="0" applyNumberFormat="1" applyFont="1" applyBorder="1" applyAlignment="1" applyProtection="1">
      <alignment horizontal="left" vertical="center" shrinkToFit="1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44" fontId="4" fillId="0" borderId="2" xfId="0" applyNumberFormat="1" applyFont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</xf>
    <xf numFmtId="44" fontId="4" fillId="0" borderId="2" xfId="0" applyNumberFormat="1" applyFont="1" applyFill="1" applyBorder="1" applyAlignment="1" applyProtection="1">
      <alignment horizontal="right" vertical="center"/>
    </xf>
    <xf numFmtId="0" fontId="4" fillId="0" borderId="23" xfId="0" applyFont="1" applyFill="1" applyBorder="1" applyAlignment="1" applyProtection="1">
      <alignment horizontal="center" vertical="center"/>
    </xf>
    <xf numFmtId="44" fontId="4" fillId="0" borderId="23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4" fontId="4" fillId="0" borderId="2" xfId="0" applyNumberFormat="1" applyFont="1" applyBorder="1" applyAlignment="1" applyProtection="1">
      <alignment horizontal="right" vertical="center"/>
      <protection locked="0"/>
    </xf>
    <xf numFmtId="44" fontId="0" fillId="0" borderId="2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 indent="1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2" fillId="6" borderId="6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shrinkToFit="1"/>
      <protection locked="0"/>
    </xf>
    <xf numFmtId="0" fontId="3" fillId="0" borderId="0" xfId="0" applyFont="1" applyBorder="1" applyAlignment="1">
      <alignment horizontal="right" shrinkToFit="1"/>
    </xf>
    <xf numFmtId="0" fontId="4" fillId="0" borderId="31" xfId="0" applyFont="1" applyBorder="1" applyAlignment="1" applyProtection="1">
      <alignment horizontal="left" vertical="center" indent="1"/>
    </xf>
    <xf numFmtId="0" fontId="4" fillId="0" borderId="16" xfId="0" applyFont="1" applyBorder="1" applyAlignment="1" applyProtection="1">
      <alignment horizontal="left" vertical="center" indent="1"/>
    </xf>
    <xf numFmtId="0" fontId="4" fillId="0" borderId="32" xfId="0" applyFont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right" indent="1"/>
    </xf>
    <xf numFmtId="0" fontId="0" fillId="0" borderId="0" xfId="0" applyBorder="1" applyAlignment="1">
      <alignment horizontal="right" indent="1"/>
    </xf>
    <xf numFmtId="0" fontId="6" fillId="0" borderId="0" xfId="0" applyFont="1" applyBorder="1" applyAlignment="1" applyProtection="1">
      <alignment horizontal="left"/>
    </xf>
    <xf numFmtId="44" fontId="6" fillId="0" borderId="0" xfId="0" applyNumberFormat="1" applyFont="1" applyBorder="1" applyAlignment="1" applyProtection="1">
      <alignment horizontal="right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left" vertical="center" indent="1"/>
    </xf>
    <xf numFmtId="0" fontId="6" fillId="3" borderId="20" xfId="0" applyFont="1" applyFill="1" applyBorder="1" applyAlignment="1" applyProtection="1">
      <alignment horizontal="left" vertical="center" indent="1"/>
    </xf>
    <xf numFmtId="0" fontId="6" fillId="3" borderId="21" xfId="0" applyFont="1" applyFill="1" applyBorder="1" applyAlignment="1" applyProtection="1">
      <alignment horizontal="left" vertical="center" indent="1"/>
    </xf>
    <xf numFmtId="44" fontId="18" fillId="0" borderId="14" xfId="0" applyNumberFormat="1" applyFont="1" applyBorder="1" applyAlignment="1" applyProtection="1">
      <alignment horizontal="right" vertical="center" wrapText="1" indent="2"/>
    </xf>
    <xf numFmtId="0" fontId="0" fillId="0" borderId="26" xfId="0" applyBorder="1" applyAlignment="1">
      <alignment horizontal="right" vertical="center" wrapText="1" indent="2"/>
    </xf>
    <xf numFmtId="44" fontId="18" fillId="0" borderId="16" xfId="0" applyNumberFormat="1" applyFont="1" applyBorder="1" applyAlignment="1" applyProtection="1">
      <alignment horizontal="right" vertical="center" wrapText="1" indent="2"/>
    </xf>
    <xf numFmtId="0" fontId="0" fillId="0" borderId="27" xfId="0" applyBorder="1" applyAlignment="1">
      <alignment horizontal="right" vertical="center" wrapText="1" indent="2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44" fontId="2" fillId="0" borderId="12" xfId="0" applyNumberFormat="1" applyFont="1" applyBorder="1" applyAlignment="1" applyProtection="1">
      <alignment horizontal="right" vertical="center" wrapText="1" indent="2"/>
    </xf>
    <xf numFmtId="0" fontId="2" fillId="0" borderId="10" xfId="0" applyFont="1" applyBorder="1" applyAlignment="1">
      <alignment horizontal="right" vertical="center" wrapText="1" indent="2"/>
    </xf>
    <xf numFmtId="0" fontId="2" fillId="0" borderId="11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0" fontId="0" fillId="0" borderId="12" xfId="0" applyBorder="1" applyAlignment="1">
      <alignment horizontal="right" vertical="center"/>
    </xf>
    <xf numFmtId="0" fontId="8" fillId="0" borderId="13" xfId="0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 applyProtection="1">
      <alignment horizontal="right" vertical="center"/>
    </xf>
    <xf numFmtId="0" fontId="8" fillId="0" borderId="18" xfId="0" applyFont="1" applyBorder="1" applyAlignment="1" applyProtection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4" fillId="0" borderId="31" xfId="0" applyFont="1" applyFill="1" applyBorder="1" applyAlignment="1" applyProtection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2" xfId="0" applyFont="1" applyBorder="1" applyAlignment="1" applyProtection="1">
      <alignment horizontal="left" vertical="center" wrapText="1" indent="1"/>
    </xf>
    <xf numFmtId="0" fontId="0" fillId="0" borderId="2" xfId="0" applyBorder="1" applyAlignment="1" applyProtection="1">
      <alignment horizontal="left" vertical="center" wrapText="1" indent="1"/>
    </xf>
    <xf numFmtId="0" fontId="13" fillId="0" borderId="0" xfId="0" applyFont="1" applyAlignment="1" applyProtection="1">
      <alignment horizontal="right" indent="1"/>
    </xf>
    <xf numFmtId="0" fontId="0" fillId="0" borderId="0" xfId="0" applyAlignment="1">
      <alignment horizontal="right" indent="1"/>
    </xf>
    <xf numFmtId="0" fontId="0" fillId="0" borderId="4" xfId="0" applyBorder="1" applyAlignment="1" applyProtection="1">
      <alignment horizontal="left" vertical="center" indent="1"/>
      <protection locked="0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</xf>
    <xf numFmtId="44" fontId="18" fillId="0" borderId="18" xfId="0" applyNumberFormat="1" applyFont="1" applyBorder="1" applyAlignment="1" applyProtection="1">
      <alignment horizontal="right" vertical="center" wrapText="1" indent="2"/>
    </xf>
    <xf numFmtId="0" fontId="0" fillId="0" borderId="25" xfId="0" applyBorder="1" applyAlignment="1">
      <alignment horizontal="right" vertical="center" wrapText="1" indent="2"/>
    </xf>
    <xf numFmtId="0" fontId="0" fillId="0" borderId="16" xfId="0" applyBorder="1" applyAlignment="1" applyProtection="1">
      <alignment horizontal="left" vertical="center" indent="1"/>
    </xf>
    <xf numFmtId="0" fontId="0" fillId="0" borderId="32" xfId="0" applyBorder="1" applyAlignment="1" applyProtection="1">
      <alignment horizontal="left" vertical="center" indent="1"/>
    </xf>
    <xf numFmtId="0" fontId="13" fillId="7" borderId="15" xfId="0" applyFont="1" applyFill="1" applyBorder="1" applyAlignment="1" applyProtection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44" fontId="4" fillId="0" borderId="27" xfId="0" applyNumberFormat="1" applyFont="1" applyBorder="1" applyAlignment="1">
      <alignment horizontal="right" vertical="center" wrapText="1" indent="2"/>
    </xf>
    <xf numFmtId="0" fontId="6" fillId="7" borderId="15" xfId="0" applyFont="1" applyFill="1" applyBorder="1" applyAlignment="1" applyProtection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14" fillId="4" borderId="22" xfId="0" applyFont="1" applyFill="1" applyBorder="1" applyAlignment="1" applyProtection="1">
      <alignment horizontal="center" vertical="center"/>
    </xf>
    <xf numFmtId="0" fontId="14" fillId="4" borderId="23" xfId="0" applyFont="1" applyFill="1" applyBorder="1" applyAlignment="1" applyProtection="1">
      <alignment horizontal="center" vertical="center"/>
    </xf>
    <xf numFmtId="0" fontId="14" fillId="4" borderId="24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7" fontId="0" fillId="0" borderId="2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7" fontId="0" fillId="0" borderId="8" xfId="0" applyNumberFormat="1" applyBorder="1" applyAlignment="1" applyProtection="1">
      <alignment horizontal="righ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2</xdr:col>
      <xdr:colOff>390525</xdr:colOff>
      <xdr:row>4</xdr:row>
      <xdr:rowOff>238125</xdr:rowOff>
    </xdr:to>
    <xdr:pic>
      <xdr:nvPicPr>
        <xdr:cNvPr id="105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0</xdr:rowOff>
        </xdr:from>
        <xdr:to>
          <xdr:col>9</xdr:col>
          <xdr:colOff>335280</xdr:colOff>
          <xdr:row>7</xdr:row>
          <xdr:rowOff>220980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7</xdr:row>
          <xdr:rowOff>0</xdr:rowOff>
        </xdr:from>
        <xdr:to>
          <xdr:col>10</xdr:col>
          <xdr:colOff>312420</xdr:colOff>
          <xdr:row>7</xdr:row>
          <xdr:rowOff>220980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86"/>
  <sheetViews>
    <sheetView showGridLines="0" tabSelected="1" zoomScaleNormal="100" zoomScaleSheetLayoutView="100" workbookViewId="0">
      <selection activeCell="D7" sqref="D7:H7"/>
    </sheetView>
  </sheetViews>
  <sheetFormatPr defaultColWidth="9.109375" defaultRowHeight="13.2" x14ac:dyDescent="0.25"/>
  <cols>
    <col min="1" max="2" width="5.6640625" style="1" customWidth="1"/>
    <col min="3" max="7" width="7.6640625" style="1" customWidth="1"/>
    <col min="8" max="8" width="10.6640625" style="1" customWidth="1"/>
    <col min="9" max="9" width="8.6640625" style="1" customWidth="1"/>
    <col min="10" max="10" width="12.6640625" style="1" customWidth="1"/>
    <col min="11" max="11" width="16.6640625" style="1" customWidth="1"/>
    <col min="12" max="16384" width="9.109375" style="1"/>
  </cols>
  <sheetData>
    <row r="1" spans="1:18" ht="17.100000000000001" customHeight="1" x14ac:dyDescent="0.25">
      <c r="A1" s="13"/>
      <c r="B1" s="13"/>
      <c r="C1" s="13"/>
      <c r="D1" s="54" t="s">
        <v>94</v>
      </c>
      <c r="E1" s="55"/>
      <c r="F1" s="55"/>
      <c r="G1" s="55"/>
      <c r="H1" s="55"/>
      <c r="I1" s="55"/>
      <c r="J1" s="55"/>
      <c r="K1" s="55"/>
    </row>
    <row r="2" spans="1:18" ht="17.100000000000001" customHeight="1" x14ac:dyDescent="0.25">
      <c r="A2" s="13"/>
      <c r="B2" s="13"/>
      <c r="C2" s="13"/>
      <c r="D2" s="56"/>
      <c r="E2" s="56"/>
      <c r="F2" s="56"/>
      <c r="G2" s="56"/>
      <c r="H2" s="56"/>
      <c r="I2" s="56"/>
      <c r="J2" s="56"/>
      <c r="K2" s="56"/>
    </row>
    <row r="3" spans="1:18" ht="17.100000000000001" customHeight="1" x14ac:dyDescent="0.25">
      <c r="A3" s="13"/>
      <c r="B3" s="13"/>
      <c r="C3" s="13"/>
      <c r="D3" s="56"/>
      <c r="E3" s="56"/>
      <c r="F3" s="56"/>
      <c r="G3" s="56"/>
      <c r="H3" s="56"/>
      <c r="I3" s="56"/>
      <c r="J3" s="56"/>
      <c r="K3" s="56"/>
    </row>
    <row r="4" spans="1:18" ht="17.100000000000001" customHeight="1" x14ac:dyDescent="0.25">
      <c r="A4" s="13"/>
      <c r="B4" s="13"/>
      <c r="C4" s="13"/>
      <c r="D4" s="56"/>
      <c r="E4" s="56"/>
      <c r="F4" s="56"/>
      <c r="G4" s="56"/>
      <c r="H4" s="56"/>
      <c r="I4" s="56"/>
      <c r="J4" s="56"/>
      <c r="K4" s="56"/>
    </row>
    <row r="5" spans="1:18" ht="21" customHeight="1" x14ac:dyDescent="0.25">
      <c r="A5" s="57" t="s">
        <v>24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8" ht="21" customHeight="1" x14ac:dyDescent="0.25">
      <c r="A6" s="57" t="s">
        <v>22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8" ht="23.1" customHeight="1" x14ac:dyDescent="0.25">
      <c r="A7" s="72" t="s">
        <v>0</v>
      </c>
      <c r="B7" s="72"/>
      <c r="C7" s="73"/>
      <c r="D7" s="110"/>
      <c r="E7" s="110"/>
      <c r="F7" s="110"/>
      <c r="G7" s="110"/>
      <c r="H7" s="110"/>
      <c r="I7" s="67" t="s">
        <v>23</v>
      </c>
      <c r="J7" s="68"/>
      <c r="K7" s="25"/>
    </row>
    <row r="8" spans="1:18" ht="23.1" customHeight="1" x14ac:dyDescent="0.25">
      <c r="A8" s="108" t="s">
        <v>21</v>
      </c>
      <c r="B8" s="108"/>
      <c r="C8" s="109"/>
      <c r="D8" s="110"/>
      <c r="E8" s="110"/>
      <c r="F8" s="110"/>
      <c r="G8" s="110"/>
      <c r="H8" s="110"/>
      <c r="I8" s="22"/>
      <c r="J8" s="3" t="s">
        <v>19</v>
      </c>
      <c r="K8" s="3"/>
    </row>
    <row r="9" spans="1:18" ht="6.9" customHeight="1" thickBot="1" x14ac:dyDescent="0.3">
      <c r="A9" s="12"/>
      <c r="B9" s="12"/>
      <c r="C9" s="22"/>
      <c r="D9" s="22"/>
      <c r="E9" s="22"/>
      <c r="F9" s="22"/>
      <c r="G9" s="22"/>
      <c r="H9" s="22"/>
      <c r="I9" s="22"/>
    </row>
    <row r="10" spans="1:18" ht="30" customHeight="1" x14ac:dyDescent="0.25">
      <c r="A10" s="29" t="s">
        <v>1</v>
      </c>
      <c r="B10" s="66" t="s">
        <v>6</v>
      </c>
      <c r="C10" s="66"/>
      <c r="D10" s="66"/>
      <c r="E10" s="66"/>
      <c r="F10" s="66"/>
      <c r="G10" s="66"/>
      <c r="H10" s="30" t="s">
        <v>5</v>
      </c>
      <c r="I10" s="30" t="s">
        <v>4</v>
      </c>
      <c r="J10" s="31" t="s">
        <v>3</v>
      </c>
      <c r="K10" s="32" t="s">
        <v>2</v>
      </c>
      <c r="R10" s="26"/>
    </row>
    <row r="11" spans="1:18" ht="30" customHeight="1" x14ac:dyDescent="0.25">
      <c r="A11" s="111" t="s">
        <v>67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3"/>
    </row>
    <row r="12" spans="1:18" ht="18.75" customHeight="1" x14ac:dyDescent="0.25">
      <c r="A12" s="118" t="s">
        <v>103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20"/>
    </row>
    <row r="13" spans="1:18" ht="18.75" customHeight="1" x14ac:dyDescent="0.25">
      <c r="A13" s="43">
        <v>1</v>
      </c>
      <c r="B13" s="103" t="s">
        <v>104</v>
      </c>
      <c r="C13" s="104"/>
      <c r="D13" s="104"/>
      <c r="E13" s="104"/>
      <c r="F13" s="104"/>
      <c r="G13" s="105"/>
      <c r="H13" s="51"/>
      <c r="I13" s="47" t="s">
        <v>7</v>
      </c>
      <c r="J13" s="48">
        <v>60</v>
      </c>
      <c r="K13" s="16" t="str">
        <f>IF(H13="","",H13*J13)</f>
        <v/>
      </c>
    </row>
    <row r="14" spans="1:18" ht="18.75" customHeight="1" x14ac:dyDescent="0.25">
      <c r="A14" s="63" t="s">
        <v>27</v>
      </c>
      <c r="B14" s="64"/>
      <c r="C14" s="64"/>
      <c r="D14" s="64"/>
      <c r="E14" s="64"/>
      <c r="F14" s="64"/>
      <c r="G14" s="64"/>
      <c r="H14" s="64"/>
      <c r="I14" s="64"/>
      <c r="J14" s="64"/>
      <c r="K14" s="65"/>
    </row>
    <row r="15" spans="1:18" ht="18.899999999999999" customHeight="1" x14ac:dyDescent="0.25">
      <c r="A15" s="14">
        <v>2</v>
      </c>
      <c r="B15" s="69" t="s">
        <v>35</v>
      </c>
      <c r="C15" s="70"/>
      <c r="D15" s="70"/>
      <c r="E15" s="70"/>
      <c r="F15" s="70"/>
      <c r="G15" s="71"/>
      <c r="H15" s="40"/>
      <c r="I15" s="15" t="s">
        <v>7</v>
      </c>
      <c r="J15" s="23">
        <v>72</v>
      </c>
      <c r="K15" s="16" t="str">
        <f>IF(H15="","",H15*J15)</f>
        <v/>
      </c>
    </row>
    <row r="16" spans="1:18" ht="18.899999999999999" customHeight="1" x14ac:dyDescent="0.25">
      <c r="A16" s="14">
        <f>A15+1</f>
        <v>3</v>
      </c>
      <c r="B16" s="59" t="s">
        <v>99</v>
      </c>
      <c r="C16" s="59"/>
      <c r="D16" s="59"/>
      <c r="E16" s="59"/>
      <c r="F16" s="59"/>
      <c r="G16" s="59"/>
      <c r="H16" s="40"/>
      <c r="I16" s="15" t="s">
        <v>8</v>
      </c>
      <c r="J16" s="23">
        <v>1200</v>
      </c>
      <c r="K16" s="16" t="str">
        <f>IF(H16="","",H16*J16)</f>
        <v/>
      </c>
    </row>
    <row r="17" spans="1:11" ht="18.899999999999999" customHeight="1" x14ac:dyDescent="0.25">
      <c r="A17" s="14">
        <f>A16+1</f>
        <v>4</v>
      </c>
      <c r="B17" s="59" t="s">
        <v>34</v>
      </c>
      <c r="C17" s="59"/>
      <c r="D17" s="59"/>
      <c r="E17" s="59"/>
      <c r="F17" s="59"/>
      <c r="G17" s="59"/>
      <c r="H17" s="40"/>
      <c r="I17" s="15" t="s">
        <v>8</v>
      </c>
      <c r="J17" s="23">
        <v>650</v>
      </c>
      <c r="K17" s="16" t="str">
        <f>IF(H17="","",H17*J17)</f>
        <v/>
      </c>
    </row>
    <row r="18" spans="1:11" ht="18.899999999999999" customHeight="1" x14ac:dyDescent="0.25">
      <c r="A18" s="14">
        <f>A17+1</f>
        <v>5</v>
      </c>
      <c r="B18" s="59" t="s">
        <v>33</v>
      </c>
      <c r="C18" s="59"/>
      <c r="D18" s="59"/>
      <c r="E18" s="59"/>
      <c r="F18" s="59"/>
      <c r="G18" s="59"/>
      <c r="H18" s="40"/>
      <c r="I18" s="15" t="s">
        <v>8</v>
      </c>
      <c r="J18" s="45">
        <v>650</v>
      </c>
      <c r="K18" s="16" t="str">
        <f>IF(H18="","",H18*J18)</f>
        <v/>
      </c>
    </row>
    <row r="19" spans="1:11" ht="18.899999999999999" customHeight="1" x14ac:dyDescent="0.25">
      <c r="A19" s="14">
        <f>A18+1</f>
        <v>6</v>
      </c>
      <c r="B19" s="59" t="s">
        <v>32</v>
      </c>
      <c r="C19" s="59"/>
      <c r="D19" s="59"/>
      <c r="E19" s="59"/>
      <c r="F19" s="59"/>
      <c r="G19" s="59"/>
      <c r="H19" s="40"/>
      <c r="I19" s="15" t="s">
        <v>8</v>
      </c>
      <c r="J19" s="45">
        <v>500</v>
      </c>
      <c r="K19" s="16" t="str">
        <f>IF(H19="","",H19*J19)</f>
        <v/>
      </c>
    </row>
    <row r="20" spans="1:11" ht="18.75" customHeight="1" x14ac:dyDescent="0.25">
      <c r="A20" s="60" t="s">
        <v>26</v>
      </c>
      <c r="B20" s="61"/>
      <c r="C20" s="61"/>
      <c r="D20" s="61"/>
      <c r="E20" s="61"/>
      <c r="F20" s="61"/>
      <c r="G20" s="61"/>
      <c r="H20" s="61"/>
      <c r="I20" s="61"/>
      <c r="J20" s="61"/>
      <c r="K20" s="62"/>
    </row>
    <row r="21" spans="1:11" ht="18.899999999999999" customHeight="1" x14ac:dyDescent="0.25">
      <c r="A21" s="14">
        <v>7</v>
      </c>
      <c r="B21" s="59" t="s">
        <v>28</v>
      </c>
      <c r="C21" s="59"/>
      <c r="D21" s="59"/>
      <c r="E21" s="59"/>
      <c r="F21" s="59"/>
      <c r="G21" s="59"/>
      <c r="H21" s="40"/>
      <c r="I21" s="15" t="s">
        <v>7</v>
      </c>
      <c r="J21" s="23">
        <v>96</v>
      </c>
      <c r="K21" s="16" t="str">
        <f>IF(H21="","",H21*J21)</f>
        <v/>
      </c>
    </row>
    <row r="22" spans="1:11" ht="18.899999999999999" customHeight="1" x14ac:dyDescent="0.25">
      <c r="A22" s="17">
        <f>A21+1</f>
        <v>8</v>
      </c>
      <c r="B22" s="59" t="s">
        <v>100</v>
      </c>
      <c r="C22" s="58"/>
      <c r="D22" s="58"/>
      <c r="E22" s="58"/>
      <c r="F22" s="58"/>
      <c r="G22" s="58"/>
      <c r="H22" s="41"/>
      <c r="I22" s="19" t="s">
        <v>8</v>
      </c>
      <c r="J22" s="24">
        <v>2000</v>
      </c>
      <c r="K22" s="16" t="str">
        <f>IF(H22="","",H22*J22)</f>
        <v/>
      </c>
    </row>
    <row r="23" spans="1:11" ht="18.899999999999999" customHeight="1" x14ac:dyDescent="0.25">
      <c r="A23" s="17">
        <f>A22+1</f>
        <v>9</v>
      </c>
      <c r="B23" s="58" t="s">
        <v>29</v>
      </c>
      <c r="C23" s="58"/>
      <c r="D23" s="58"/>
      <c r="E23" s="58"/>
      <c r="F23" s="58"/>
      <c r="G23" s="58"/>
      <c r="H23" s="41"/>
      <c r="I23" s="19" t="s">
        <v>8</v>
      </c>
      <c r="J23" s="24">
        <v>1000</v>
      </c>
      <c r="K23" s="16" t="str">
        <f>IF(H23="","",H23*J23)</f>
        <v/>
      </c>
    </row>
    <row r="24" spans="1:11" ht="18.899999999999999" customHeight="1" x14ac:dyDescent="0.25">
      <c r="A24" s="17">
        <f>A23+1</f>
        <v>10</v>
      </c>
      <c r="B24" s="58" t="s">
        <v>30</v>
      </c>
      <c r="C24" s="58"/>
      <c r="D24" s="58"/>
      <c r="E24" s="58"/>
      <c r="F24" s="58"/>
      <c r="G24" s="58"/>
      <c r="H24" s="41"/>
      <c r="I24" s="19" t="s">
        <v>8</v>
      </c>
      <c r="J24" s="20">
        <v>1000</v>
      </c>
      <c r="K24" s="16" t="str">
        <f>IF(H24="","",H24*J24)</f>
        <v/>
      </c>
    </row>
    <row r="25" spans="1:11" ht="18.899999999999999" customHeight="1" x14ac:dyDescent="0.25">
      <c r="A25" s="17">
        <f>A24+1</f>
        <v>11</v>
      </c>
      <c r="B25" s="58" t="s">
        <v>31</v>
      </c>
      <c r="C25" s="58"/>
      <c r="D25" s="58"/>
      <c r="E25" s="58"/>
      <c r="F25" s="58"/>
      <c r="G25" s="58"/>
      <c r="H25" s="41"/>
      <c r="I25" s="19" t="s">
        <v>8</v>
      </c>
      <c r="J25" s="20">
        <v>750</v>
      </c>
      <c r="K25" s="16" t="str">
        <f>IF(H25="","",H25*J25)</f>
        <v/>
      </c>
    </row>
    <row r="26" spans="1:11" ht="18.75" customHeight="1" x14ac:dyDescent="0.25">
      <c r="A26" s="60" t="s">
        <v>25</v>
      </c>
      <c r="B26" s="61"/>
      <c r="C26" s="61"/>
      <c r="D26" s="61"/>
      <c r="E26" s="61"/>
      <c r="F26" s="61"/>
      <c r="G26" s="61"/>
      <c r="H26" s="61"/>
      <c r="I26" s="61"/>
      <c r="J26" s="61"/>
      <c r="K26" s="62"/>
    </row>
    <row r="27" spans="1:11" ht="18.899999999999999" customHeight="1" x14ac:dyDescent="0.25">
      <c r="A27" s="14">
        <v>12</v>
      </c>
      <c r="B27" s="59" t="s">
        <v>36</v>
      </c>
      <c r="C27" s="59"/>
      <c r="D27" s="59"/>
      <c r="E27" s="59"/>
      <c r="F27" s="59"/>
      <c r="G27" s="59"/>
      <c r="H27" s="41"/>
      <c r="I27" s="15" t="s">
        <v>7</v>
      </c>
      <c r="J27" s="23">
        <v>120</v>
      </c>
      <c r="K27" s="16" t="str">
        <f>IF(H27="","",H27*J27)</f>
        <v/>
      </c>
    </row>
    <row r="28" spans="1:11" ht="18.899999999999999" customHeight="1" x14ac:dyDescent="0.25">
      <c r="A28" s="17">
        <f>A27+1</f>
        <v>13</v>
      </c>
      <c r="B28" s="58" t="s">
        <v>79</v>
      </c>
      <c r="C28" s="58"/>
      <c r="D28" s="58"/>
      <c r="E28" s="58"/>
      <c r="F28" s="58"/>
      <c r="G28" s="58"/>
      <c r="H28" s="41"/>
      <c r="I28" s="19" t="s">
        <v>8</v>
      </c>
      <c r="J28" s="24">
        <v>4000</v>
      </c>
      <c r="K28" s="16" t="str">
        <f>IF(H28="","",H28*J28)</f>
        <v/>
      </c>
    </row>
    <row r="29" spans="1:11" ht="18.899999999999999" customHeight="1" x14ac:dyDescent="0.25">
      <c r="A29" s="17">
        <f>A28+1</f>
        <v>14</v>
      </c>
      <c r="B29" s="58" t="s">
        <v>37</v>
      </c>
      <c r="C29" s="58"/>
      <c r="D29" s="58"/>
      <c r="E29" s="58"/>
      <c r="F29" s="58"/>
      <c r="G29" s="58"/>
      <c r="H29" s="41"/>
      <c r="I29" s="19" t="s">
        <v>8</v>
      </c>
      <c r="J29" s="24">
        <v>1750</v>
      </c>
      <c r="K29" s="16" t="str">
        <f>IF(H29="","",H29*J29)</f>
        <v/>
      </c>
    </row>
    <row r="30" spans="1:11" ht="18.899999999999999" customHeight="1" x14ac:dyDescent="0.25">
      <c r="A30" s="17">
        <f>A29+1</f>
        <v>15</v>
      </c>
      <c r="B30" s="58" t="s">
        <v>38</v>
      </c>
      <c r="C30" s="58"/>
      <c r="D30" s="58"/>
      <c r="E30" s="58"/>
      <c r="F30" s="58"/>
      <c r="G30" s="58"/>
      <c r="H30" s="41"/>
      <c r="I30" s="19" t="s">
        <v>8</v>
      </c>
      <c r="J30" s="20">
        <v>1750</v>
      </c>
      <c r="K30" s="16" t="str">
        <f>IF(H30="","",H30*J30)</f>
        <v/>
      </c>
    </row>
    <row r="31" spans="1:11" ht="18.899999999999999" customHeight="1" x14ac:dyDescent="0.25">
      <c r="A31" s="17">
        <f>A30+1</f>
        <v>16</v>
      </c>
      <c r="B31" s="58" t="s">
        <v>39</v>
      </c>
      <c r="C31" s="58"/>
      <c r="D31" s="58"/>
      <c r="E31" s="58"/>
      <c r="F31" s="58"/>
      <c r="G31" s="58"/>
      <c r="H31" s="41"/>
      <c r="I31" s="19" t="s">
        <v>8</v>
      </c>
      <c r="J31" s="20">
        <v>1000</v>
      </c>
      <c r="K31" s="16" t="str">
        <f>IF(H31="","",H31*J31)</f>
        <v/>
      </c>
    </row>
    <row r="32" spans="1:11" ht="18.75" customHeight="1" x14ac:dyDescent="0.25">
      <c r="A32" s="60" t="s">
        <v>74</v>
      </c>
      <c r="B32" s="61"/>
      <c r="C32" s="61"/>
      <c r="D32" s="61"/>
      <c r="E32" s="61"/>
      <c r="F32" s="61"/>
      <c r="G32" s="61"/>
      <c r="H32" s="61"/>
      <c r="I32" s="61"/>
      <c r="J32" s="61"/>
      <c r="K32" s="62"/>
    </row>
    <row r="33" spans="1:11" ht="18.899999999999999" customHeight="1" x14ac:dyDescent="0.25">
      <c r="A33" s="14">
        <v>17</v>
      </c>
      <c r="B33" s="59" t="s">
        <v>101</v>
      </c>
      <c r="C33" s="59"/>
      <c r="D33" s="59"/>
      <c r="E33" s="59"/>
      <c r="F33" s="59"/>
      <c r="G33" s="59"/>
      <c r="H33" s="40"/>
      <c r="I33" s="15" t="s">
        <v>8</v>
      </c>
      <c r="J33" s="45">
        <v>4500</v>
      </c>
      <c r="K33" s="16" t="str">
        <f>IF(H33="","",H33*J33)</f>
        <v/>
      </c>
    </row>
    <row r="34" spans="1:11" ht="18.899999999999999" customHeight="1" x14ac:dyDescent="0.25">
      <c r="A34" s="14">
        <f>A33+1</f>
        <v>18</v>
      </c>
      <c r="B34" s="46"/>
      <c r="C34" s="106" t="s">
        <v>73</v>
      </c>
      <c r="D34" s="106"/>
      <c r="E34" s="106"/>
      <c r="F34" s="106"/>
      <c r="G34" s="106"/>
      <c r="H34" s="40"/>
      <c r="I34" s="15" t="s">
        <v>8</v>
      </c>
      <c r="J34" s="52"/>
      <c r="K34" s="16" t="str">
        <f>IF(H34="","",H34*J34)</f>
        <v/>
      </c>
    </row>
    <row r="35" spans="1:11" ht="18.899999999999999" customHeight="1" x14ac:dyDescent="0.25">
      <c r="A35" s="14">
        <f>A34+1</f>
        <v>19</v>
      </c>
      <c r="B35" s="59" t="s">
        <v>75</v>
      </c>
      <c r="C35" s="59"/>
      <c r="D35" s="59"/>
      <c r="E35" s="59"/>
      <c r="F35" s="59"/>
      <c r="G35" s="59"/>
      <c r="H35" s="40"/>
      <c r="I35" s="15" t="s">
        <v>8</v>
      </c>
      <c r="J35" s="45">
        <v>1500</v>
      </c>
      <c r="K35" s="16" t="str">
        <f>IF(H35="","",H35*J35)</f>
        <v/>
      </c>
    </row>
    <row r="36" spans="1:11" ht="18.75" customHeight="1" x14ac:dyDescent="0.25">
      <c r="A36" s="60" t="s">
        <v>69</v>
      </c>
      <c r="B36" s="61"/>
      <c r="C36" s="61"/>
      <c r="D36" s="61"/>
      <c r="E36" s="61"/>
      <c r="F36" s="61"/>
      <c r="G36" s="61"/>
      <c r="H36" s="61"/>
      <c r="I36" s="61"/>
      <c r="J36" s="61"/>
      <c r="K36" s="62"/>
    </row>
    <row r="37" spans="1:11" ht="18.899999999999999" customHeight="1" x14ac:dyDescent="0.25">
      <c r="A37" s="14">
        <v>20</v>
      </c>
      <c r="B37" s="59" t="s">
        <v>70</v>
      </c>
      <c r="C37" s="59"/>
      <c r="D37" s="59"/>
      <c r="E37" s="59"/>
      <c r="F37" s="59"/>
      <c r="G37" s="59"/>
      <c r="H37" s="40"/>
      <c r="I37" s="15" t="s">
        <v>7</v>
      </c>
      <c r="J37" s="45">
        <v>800</v>
      </c>
      <c r="K37" s="16" t="str">
        <f>IF(H37="","",H37*J37)</f>
        <v/>
      </c>
    </row>
    <row r="38" spans="1:11" ht="18.899999999999999" customHeight="1" x14ac:dyDescent="0.25">
      <c r="A38" s="14">
        <f>A37+1</f>
        <v>21</v>
      </c>
      <c r="B38" s="59" t="s">
        <v>71</v>
      </c>
      <c r="C38" s="59"/>
      <c r="D38" s="59"/>
      <c r="E38" s="59"/>
      <c r="F38" s="59"/>
      <c r="G38" s="59"/>
      <c r="H38" s="40"/>
      <c r="I38" s="15" t="s">
        <v>7</v>
      </c>
      <c r="J38" s="45">
        <v>1000</v>
      </c>
      <c r="K38" s="16" t="str">
        <f>IF(H38="","",H38*J38)</f>
        <v/>
      </c>
    </row>
    <row r="39" spans="1:11" ht="18.899999999999999" customHeight="1" x14ac:dyDescent="0.25">
      <c r="A39" s="14">
        <f t="shared" ref="A39:A40" si="0">A38+1</f>
        <v>22</v>
      </c>
      <c r="B39" s="69" t="s">
        <v>72</v>
      </c>
      <c r="C39" s="104"/>
      <c r="D39" s="104"/>
      <c r="E39" s="104"/>
      <c r="F39" s="104"/>
      <c r="G39" s="105"/>
      <c r="H39" s="40"/>
      <c r="I39" s="15" t="s">
        <v>7</v>
      </c>
      <c r="J39" s="45">
        <v>1400</v>
      </c>
      <c r="K39" s="16" t="str">
        <f>IF(H39="","",H39*J39)</f>
        <v/>
      </c>
    </row>
    <row r="40" spans="1:11" ht="20.100000000000001" customHeight="1" x14ac:dyDescent="0.25">
      <c r="A40" s="14">
        <f t="shared" si="0"/>
        <v>23</v>
      </c>
      <c r="B40" s="59" t="s">
        <v>102</v>
      </c>
      <c r="C40" s="59"/>
      <c r="D40" s="59"/>
      <c r="E40" s="59"/>
      <c r="F40" s="59"/>
      <c r="G40" s="59"/>
      <c r="H40" s="40"/>
      <c r="I40" s="15" t="s">
        <v>8</v>
      </c>
      <c r="J40" s="45">
        <v>3000</v>
      </c>
      <c r="K40" s="16" t="str">
        <f>IF(H40="","",H40*J40)</f>
        <v/>
      </c>
    </row>
    <row r="41" spans="1:11" ht="18.899999999999999" customHeight="1" x14ac:dyDescent="0.25">
      <c r="A41" s="60" t="s">
        <v>48</v>
      </c>
      <c r="B41" s="61"/>
      <c r="C41" s="61"/>
      <c r="D41" s="61"/>
      <c r="E41" s="61"/>
      <c r="F41" s="61"/>
      <c r="G41" s="61"/>
      <c r="H41" s="61"/>
      <c r="I41" s="61"/>
      <c r="J41" s="61"/>
      <c r="K41" s="62"/>
    </row>
    <row r="42" spans="1:11" ht="18.899999999999999" customHeight="1" x14ac:dyDescent="0.25">
      <c r="A42" s="14">
        <v>24</v>
      </c>
      <c r="B42" s="59" t="s">
        <v>106</v>
      </c>
      <c r="C42" s="59"/>
      <c r="D42" s="59"/>
      <c r="E42" s="59"/>
      <c r="F42" s="59"/>
      <c r="G42" s="59"/>
      <c r="H42" s="40"/>
      <c r="I42" s="15" t="s">
        <v>8</v>
      </c>
      <c r="J42" s="45">
        <v>4000</v>
      </c>
      <c r="K42" s="16" t="str">
        <f t="shared" ref="K42:K58" si="1">IF(H42="","",H42*J42)</f>
        <v/>
      </c>
    </row>
    <row r="43" spans="1:11" ht="18.899999999999999" customHeight="1" x14ac:dyDescent="0.25">
      <c r="A43" s="14">
        <f t="shared" ref="A43:A58" si="2">A42+1</f>
        <v>25</v>
      </c>
      <c r="B43" s="59" t="s">
        <v>11</v>
      </c>
      <c r="C43" s="59"/>
      <c r="D43" s="59"/>
      <c r="E43" s="59"/>
      <c r="F43" s="59"/>
      <c r="G43" s="59"/>
      <c r="H43" s="40"/>
      <c r="I43" s="15" t="s">
        <v>7</v>
      </c>
      <c r="J43" s="45">
        <v>5</v>
      </c>
      <c r="K43" s="16" t="str">
        <f t="shared" si="1"/>
        <v/>
      </c>
    </row>
    <row r="44" spans="1:11" ht="18.899999999999999" customHeight="1" x14ac:dyDescent="0.25">
      <c r="A44" s="14">
        <f t="shared" si="2"/>
        <v>26</v>
      </c>
      <c r="B44" s="59" t="s">
        <v>14</v>
      </c>
      <c r="C44" s="59"/>
      <c r="D44" s="59"/>
      <c r="E44" s="59"/>
      <c r="F44" s="59"/>
      <c r="G44" s="59"/>
      <c r="H44" s="40"/>
      <c r="I44" s="15" t="s">
        <v>7</v>
      </c>
      <c r="J44" s="45">
        <v>5</v>
      </c>
      <c r="K44" s="16" t="str">
        <f t="shared" si="1"/>
        <v/>
      </c>
    </row>
    <row r="45" spans="1:11" ht="18.899999999999999" customHeight="1" x14ac:dyDescent="0.25">
      <c r="A45" s="14">
        <f t="shared" si="2"/>
        <v>27</v>
      </c>
      <c r="B45" s="59" t="s">
        <v>60</v>
      </c>
      <c r="C45" s="59"/>
      <c r="D45" s="59"/>
      <c r="E45" s="59"/>
      <c r="F45" s="59"/>
      <c r="G45" s="59"/>
      <c r="H45" s="40"/>
      <c r="I45" s="15" t="s">
        <v>7</v>
      </c>
      <c r="J45" s="45">
        <v>4.5</v>
      </c>
      <c r="K45" s="16" t="str">
        <f t="shared" si="1"/>
        <v/>
      </c>
    </row>
    <row r="46" spans="1:11" ht="18.899999999999999" customHeight="1" x14ac:dyDescent="0.25">
      <c r="A46" s="14">
        <f t="shared" si="2"/>
        <v>28</v>
      </c>
      <c r="B46" s="59" t="s">
        <v>45</v>
      </c>
      <c r="C46" s="59"/>
      <c r="D46" s="59"/>
      <c r="E46" s="59"/>
      <c r="F46" s="59"/>
      <c r="G46" s="59"/>
      <c r="H46" s="40"/>
      <c r="I46" s="15" t="s">
        <v>7</v>
      </c>
      <c r="J46" s="45">
        <v>1.5</v>
      </c>
      <c r="K46" s="16" t="str">
        <f t="shared" si="1"/>
        <v/>
      </c>
    </row>
    <row r="47" spans="1:11" ht="18.899999999999999" customHeight="1" x14ac:dyDescent="0.25">
      <c r="A47" s="14">
        <f t="shared" si="2"/>
        <v>29</v>
      </c>
      <c r="B47" s="59" t="s">
        <v>9</v>
      </c>
      <c r="C47" s="59"/>
      <c r="D47" s="59"/>
      <c r="E47" s="59"/>
      <c r="F47" s="59"/>
      <c r="G47" s="59"/>
      <c r="H47" s="40"/>
      <c r="I47" s="15" t="s">
        <v>8</v>
      </c>
      <c r="J47" s="45">
        <v>3000</v>
      </c>
      <c r="K47" s="16" t="str">
        <f t="shared" si="1"/>
        <v/>
      </c>
    </row>
    <row r="48" spans="1:11" ht="18.899999999999999" customHeight="1" x14ac:dyDescent="0.25">
      <c r="A48" s="14">
        <f t="shared" si="2"/>
        <v>30</v>
      </c>
      <c r="B48" s="59" t="s">
        <v>92</v>
      </c>
      <c r="C48" s="59"/>
      <c r="D48" s="59"/>
      <c r="E48" s="59"/>
      <c r="F48" s="59"/>
      <c r="G48" s="59"/>
      <c r="H48" s="40"/>
      <c r="I48" s="15" t="s">
        <v>13</v>
      </c>
      <c r="J48" s="45">
        <v>12</v>
      </c>
      <c r="K48" s="16" t="str">
        <f t="shared" si="1"/>
        <v/>
      </c>
    </row>
    <row r="49" spans="1:11" ht="18.899999999999999" customHeight="1" x14ac:dyDescent="0.25">
      <c r="A49" s="14">
        <f t="shared" si="2"/>
        <v>31</v>
      </c>
      <c r="B49" s="59" t="s">
        <v>80</v>
      </c>
      <c r="C49" s="59"/>
      <c r="D49" s="59"/>
      <c r="E49" s="59"/>
      <c r="F49" s="59"/>
      <c r="G49" s="59"/>
      <c r="H49" s="40"/>
      <c r="I49" s="15" t="s">
        <v>8</v>
      </c>
      <c r="J49" s="45">
        <v>750</v>
      </c>
      <c r="K49" s="16" t="str">
        <f t="shared" si="1"/>
        <v/>
      </c>
    </row>
    <row r="50" spans="1:11" ht="18.899999999999999" customHeight="1" x14ac:dyDescent="0.25">
      <c r="A50" s="14">
        <f t="shared" si="2"/>
        <v>32</v>
      </c>
      <c r="B50" s="59" t="s">
        <v>81</v>
      </c>
      <c r="C50" s="59"/>
      <c r="D50" s="59"/>
      <c r="E50" s="59"/>
      <c r="F50" s="59"/>
      <c r="G50" s="59"/>
      <c r="H50" s="40"/>
      <c r="I50" s="15" t="s">
        <v>8</v>
      </c>
      <c r="J50" s="45">
        <v>1000</v>
      </c>
      <c r="K50" s="16" t="str">
        <f t="shared" si="1"/>
        <v/>
      </c>
    </row>
    <row r="51" spans="1:11" ht="18.899999999999999" customHeight="1" x14ac:dyDescent="0.25">
      <c r="A51" s="14">
        <f t="shared" si="2"/>
        <v>33</v>
      </c>
      <c r="B51" s="59" t="s">
        <v>82</v>
      </c>
      <c r="C51" s="59"/>
      <c r="D51" s="59"/>
      <c r="E51" s="59"/>
      <c r="F51" s="59"/>
      <c r="G51" s="59"/>
      <c r="H51" s="40"/>
      <c r="I51" s="15" t="s">
        <v>8</v>
      </c>
      <c r="J51" s="45">
        <v>2000</v>
      </c>
      <c r="K51" s="16" t="str">
        <f t="shared" si="1"/>
        <v/>
      </c>
    </row>
    <row r="52" spans="1:11" ht="18.899999999999999" customHeight="1" x14ac:dyDescent="0.25">
      <c r="A52" s="14">
        <f t="shared" si="2"/>
        <v>34</v>
      </c>
      <c r="B52" s="59" t="s">
        <v>83</v>
      </c>
      <c r="C52" s="59"/>
      <c r="D52" s="59"/>
      <c r="E52" s="59"/>
      <c r="F52" s="59"/>
      <c r="G52" s="59"/>
      <c r="H52" s="40"/>
      <c r="I52" s="15" t="s">
        <v>8</v>
      </c>
      <c r="J52" s="45">
        <v>2500</v>
      </c>
      <c r="K52" s="16" t="str">
        <f>IF(H52="","",H52*J52)</f>
        <v/>
      </c>
    </row>
    <row r="53" spans="1:11" ht="18.899999999999999" customHeight="1" x14ac:dyDescent="0.25">
      <c r="A53" s="14">
        <f t="shared" si="2"/>
        <v>35</v>
      </c>
      <c r="B53" s="69" t="s">
        <v>123</v>
      </c>
      <c r="C53" s="70"/>
      <c r="D53" s="70"/>
      <c r="E53" s="70"/>
      <c r="F53" s="70"/>
      <c r="G53" s="71"/>
      <c r="H53" s="40"/>
      <c r="I53" s="15" t="s">
        <v>8</v>
      </c>
      <c r="J53" s="45">
        <v>50000</v>
      </c>
      <c r="K53" s="16" t="str">
        <f>IF(H53="","",H53*J53)</f>
        <v/>
      </c>
    </row>
    <row r="54" spans="1:11" ht="18.899999999999999" customHeight="1" x14ac:dyDescent="0.25">
      <c r="A54" s="14">
        <f t="shared" si="2"/>
        <v>36</v>
      </c>
      <c r="B54" s="59" t="s">
        <v>76</v>
      </c>
      <c r="C54" s="59"/>
      <c r="D54" s="59"/>
      <c r="E54" s="59"/>
      <c r="F54" s="59"/>
      <c r="G54" s="59"/>
      <c r="H54" s="40"/>
      <c r="I54" s="15" t="s">
        <v>8</v>
      </c>
      <c r="J54" s="45">
        <v>2000</v>
      </c>
      <c r="K54" s="16" t="str">
        <f t="shared" si="1"/>
        <v/>
      </c>
    </row>
    <row r="55" spans="1:11" ht="18.899999999999999" customHeight="1" x14ac:dyDescent="0.25">
      <c r="A55" s="14">
        <f t="shared" si="2"/>
        <v>37</v>
      </c>
      <c r="B55" s="59" t="s">
        <v>77</v>
      </c>
      <c r="C55" s="59"/>
      <c r="D55" s="59"/>
      <c r="E55" s="59"/>
      <c r="F55" s="59"/>
      <c r="G55" s="59"/>
      <c r="H55" s="40"/>
      <c r="I55" s="15" t="s">
        <v>8</v>
      </c>
      <c r="J55" s="45">
        <v>2500</v>
      </c>
      <c r="K55" s="16" t="str">
        <f t="shared" si="1"/>
        <v/>
      </c>
    </row>
    <row r="56" spans="1:11" ht="18.899999999999999" customHeight="1" x14ac:dyDescent="0.25">
      <c r="A56" s="14">
        <f t="shared" si="2"/>
        <v>38</v>
      </c>
      <c r="B56" s="59" t="s">
        <v>10</v>
      </c>
      <c r="C56" s="59"/>
      <c r="D56" s="59"/>
      <c r="E56" s="59"/>
      <c r="F56" s="59"/>
      <c r="G56" s="59"/>
      <c r="H56" s="40"/>
      <c r="I56" s="15" t="s">
        <v>7</v>
      </c>
      <c r="J56" s="45">
        <v>5</v>
      </c>
      <c r="K56" s="16" t="str">
        <f t="shared" si="1"/>
        <v/>
      </c>
    </row>
    <row r="57" spans="1:11" ht="18.899999999999999" customHeight="1" x14ac:dyDescent="0.25">
      <c r="A57" s="14">
        <f t="shared" si="2"/>
        <v>39</v>
      </c>
      <c r="B57" s="59" t="s">
        <v>78</v>
      </c>
      <c r="C57" s="59"/>
      <c r="D57" s="59"/>
      <c r="E57" s="59"/>
      <c r="F57" s="59"/>
      <c r="G57" s="59"/>
      <c r="H57" s="40"/>
      <c r="I57" s="15" t="s">
        <v>7</v>
      </c>
      <c r="J57" s="45">
        <v>75</v>
      </c>
      <c r="K57" s="16" t="str">
        <f t="shared" si="1"/>
        <v/>
      </c>
    </row>
    <row r="58" spans="1:11" ht="18" customHeight="1" x14ac:dyDescent="0.25">
      <c r="A58" s="14">
        <f t="shared" si="2"/>
        <v>40</v>
      </c>
      <c r="B58" s="59" t="s">
        <v>12</v>
      </c>
      <c r="C58" s="59"/>
      <c r="D58" s="59"/>
      <c r="E58" s="59"/>
      <c r="F58" s="59"/>
      <c r="G58" s="59"/>
      <c r="H58" s="40"/>
      <c r="I58" s="15" t="s">
        <v>8</v>
      </c>
      <c r="J58" s="45">
        <v>2500</v>
      </c>
      <c r="K58" s="16" t="str">
        <f t="shared" si="1"/>
        <v/>
      </c>
    </row>
    <row r="59" spans="1:11" ht="18.75" customHeight="1" x14ac:dyDescent="0.25">
      <c r="A59" s="60" t="s">
        <v>46</v>
      </c>
      <c r="B59" s="61"/>
      <c r="C59" s="61"/>
      <c r="D59" s="61"/>
      <c r="E59" s="61"/>
      <c r="F59" s="61"/>
      <c r="G59" s="61"/>
      <c r="H59" s="61"/>
      <c r="I59" s="61"/>
      <c r="J59" s="61"/>
      <c r="K59" s="62"/>
    </row>
    <row r="60" spans="1:11" ht="18.899999999999999" customHeight="1" x14ac:dyDescent="0.25">
      <c r="A60" s="17">
        <v>41</v>
      </c>
      <c r="B60" s="33"/>
      <c r="C60" s="106" t="s">
        <v>40</v>
      </c>
      <c r="D60" s="107"/>
      <c r="E60" s="107"/>
      <c r="F60" s="107"/>
      <c r="G60" s="107"/>
      <c r="H60" s="41"/>
      <c r="I60" s="15" t="s">
        <v>7</v>
      </c>
      <c r="J60" s="53"/>
      <c r="K60" s="16" t="str">
        <f>IF(H60=""," ",H60*J60)</f>
        <v xml:space="preserve"> </v>
      </c>
    </row>
    <row r="61" spans="1:11" ht="18.899999999999999" customHeight="1" x14ac:dyDescent="0.25">
      <c r="A61" s="17">
        <f>A60+1</f>
        <v>42</v>
      </c>
      <c r="B61" s="33"/>
      <c r="C61" s="106" t="s">
        <v>41</v>
      </c>
      <c r="D61" s="107"/>
      <c r="E61" s="107"/>
      <c r="F61" s="107"/>
      <c r="G61" s="107"/>
      <c r="H61" s="41"/>
      <c r="I61" s="19" t="s">
        <v>8</v>
      </c>
      <c r="J61" s="53"/>
      <c r="K61" s="16" t="str">
        <f>IF(H61=""," ",H61*J61)</f>
        <v xml:space="preserve"> </v>
      </c>
    </row>
    <row r="62" spans="1:11" ht="18.899999999999999" customHeight="1" x14ac:dyDescent="0.25">
      <c r="A62" s="17">
        <f>A61+1</f>
        <v>43</v>
      </c>
      <c r="B62" s="33"/>
      <c r="C62" s="106" t="s">
        <v>42</v>
      </c>
      <c r="D62" s="107"/>
      <c r="E62" s="107"/>
      <c r="F62" s="107"/>
      <c r="G62" s="107"/>
      <c r="H62" s="41"/>
      <c r="I62" s="19" t="s">
        <v>8</v>
      </c>
      <c r="J62" s="53"/>
      <c r="K62" s="16" t="str">
        <f>IF(H62=""," ",H62*J62)</f>
        <v xml:space="preserve"> </v>
      </c>
    </row>
    <row r="63" spans="1:11" ht="18.899999999999999" customHeight="1" x14ac:dyDescent="0.25">
      <c r="A63" s="17">
        <f>A62+1</f>
        <v>44</v>
      </c>
      <c r="B63" s="33"/>
      <c r="C63" s="106" t="s">
        <v>43</v>
      </c>
      <c r="D63" s="107"/>
      <c r="E63" s="107"/>
      <c r="F63" s="107"/>
      <c r="G63" s="107"/>
      <c r="H63" s="41"/>
      <c r="I63" s="19" t="s">
        <v>8</v>
      </c>
      <c r="J63" s="53"/>
      <c r="K63" s="16" t="str">
        <f>IF(H63=""," ",H63*J63)</f>
        <v xml:space="preserve"> </v>
      </c>
    </row>
    <row r="64" spans="1:11" ht="18" customHeight="1" x14ac:dyDescent="0.25">
      <c r="A64" s="17">
        <f>A63+1</f>
        <v>45</v>
      </c>
      <c r="B64" s="33"/>
      <c r="C64" s="106" t="s">
        <v>44</v>
      </c>
      <c r="D64" s="107"/>
      <c r="E64" s="107"/>
      <c r="F64" s="107"/>
      <c r="G64" s="107"/>
      <c r="H64" s="41"/>
      <c r="I64" s="19" t="s">
        <v>8</v>
      </c>
      <c r="J64" s="53"/>
      <c r="K64" s="16" t="str">
        <f>IF(H64=""," ",H64*J64)</f>
        <v xml:space="preserve"> </v>
      </c>
    </row>
    <row r="65" spans="1:17" ht="18.899999999999999" customHeight="1" x14ac:dyDescent="0.25">
      <c r="A65" s="60" t="s">
        <v>47</v>
      </c>
      <c r="B65" s="61"/>
      <c r="C65" s="61"/>
      <c r="D65" s="61"/>
      <c r="E65" s="61"/>
      <c r="F65" s="61"/>
      <c r="G65" s="61"/>
      <c r="H65" s="61"/>
      <c r="I65" s="61"/>
      <c r="J65" s="61"/>
      <c r="K65" s="62"/>
    </row>
    <row r="66" spans="1:17" ht="18.899999999999999" customHeight="1" x14ac:dyDescent="0.25">
      <c r="A66" s="17">
        <v>46</v>
      </c>
      <c r="B66" s="129"/>
      <c r="C66" s="129"/>
      <c r="D66" s="129"/>
      <c r="E66" s="129"/>
      <c r="F66" s="129"/>
      <c r="G66" s="129"/>
      <c r="H66" s="41"/>
      <c r="I66" s="18"/>
      <c r="J66" s="21"/>
      <c r="K66" s="16" t="str">
        <f>IF(H66="","",H66*J66)</f>
        <v/>
      </c>
    </row>
    <row r="67" spans="1:17" ht="18.899999999999999" customHeight="1" x14ac:dyDescent="0.25">
      <c r="A67" s="17">
        <f>A66+1</f>
        <v>47</v>
      </c>
      <c r="B67" s="129"/>
      <c r="C67" s="129"/>
      <c r="D67" s="129"/>
      <c r="E67" s="129"/>
      <c r="F67" s="129"/>
      <c r="G67" s="129"/>
      <c r="H67" s="41"/>
      <c r="I67" s="18"/>
      <c r="J67" s="21"/>
      <c r="K67" s="16" t="str">
        <f>IF(H67="","",H67*J67)</f>
        <v/>
      </c>
    </row>
    <row r="68" spans="1:17" ht="24.9" customHeight="1" thickBot="1" x14ac:dyDescent="0.3">
      <c r="A68" s="17">
        <f>A67+1</f>
        <v>48</v>
      </c>
      <c r="B68" s="130"/>
      <c r="C68" s="130"/>
      <c r="D68" s="130"/>
      <c r="E68" s="130"/>
      <c r="F68" s="130"/>
      <c r="G68" s="130"/>
      <c r="H68" s="42"/>
      <c r="I68" s="34"/>
      <c r="J68" s="35"/>
      <c r="K68" s="36" t="str">
        <f>IF(H68="","",H68*J68)</f>
        <v/>
      </c>
    </row>
    <row r="69" spans="1:17" ht="30" customHeight="1" thickBot="1" x14ac:dyDescent="0.3">
      <c r="A69" s="79" t="s">
        <v>50</v>
      </c>
      <c r="B69" s="80"/>
      <c r="C69" s="80"/>
      <c r="D69" s="80"/>
      <c r="E69" s="80"/>
      <c r="F69" s="80"/>
      <c r="G69" s="80"/>
      <c r="H69" s="80"/>
      <c r="I69" s="80"/>
      <c r="J69" s="81"/>
      <c r="K69" s="39">
        <f>SUBTOTAL(9,K13:K68)</f>
        <v>0</v>
      </c>
    </row>
    <row r="70" spans="1:17" ht="20.100000000000001" customHeight="1" x14ac:dyDescent="0.25">
      <c r="A70" s="126" t="s">
        <v>66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8"/>
    </row>
    <row r="71" spans="1:17" ht="20.100000000000001" customHeight="1" x14ac:dyDescent="0.25">
      <c r="A71" s="123" t="s">
        <v>119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5"/>
    </row>
    <row r="72" spans="1:17" ht="20.100000000000001" customHeight="1" x14ac:dyDescent="0.25">
      <c r="A72" s="44">
        <v>49</v>
      </c>
      <c r="B72" s="103" t="s">
        <v>120</v>
      </c>
      <c r="C72" s="104"/>
      <c r="D72" s="104"/>
      <c r="E72" s="104"/>
      <c r="F72" s="104"/>
      <c r="G72" s="105"/>
      <c r="H72" s="131"/>
      <c r="I72" s="49" t="s">
        <v>7</v>
      </c>
      <c r="J72" s="50">
        <v>25</v>
      </c>
      <c r="K72" s="16" t="str">
        <f t="shared" ref="K72:K88" si="3">IF(H72="","",H72*J72)</f>
        <v/>
      </c>
    </row>
    <row r="73" spans="1:17" ht="18.899999999999999" customHeight="1" x14ac:dyDescent="0.25">
      <c r="A73" s="76" t="s">
        <v>51</v>
      </c>
      <c r="B73" s="77"/>
      <c r="C73" s="77"/>
      <c r="D73" s="77"/>
      <c r="E73" s="77"/>
      <c r="F73" s="77"/>
      <c r="G73" s="77"/>
      <c r="H73" s="77"/>
      <c r="I73" s="77"/>
      <c r="J73" s="77"/>
      <c r="K73" s="78"/>
      <c r="Q73" s="27"/>
    </row>
    <row r="74" spans="1:17" ht="18.899999999999999" customHeight="1" x14ac:dyDescent="0.25">
      <c r="A74" s="14">
        <v>50</v>
      </c>
      <c r="B74" s="59" t="s">
        <v>113</v>
      </c>
      <c r="C74" s="59"/>
      <c r="D74" s="59"/>
      <c r="E74" s="59"/>
      <c r="F74" s="59"/>
      <c r="G74" s="59"/>
      <c r="H74" s="40"/>
      <c r="I74" s="15" t="s">
        <v>7</v>
      </c>
      <c r="J74" s="45">
        <v>55</v>
      </c>
      <c r="K74" s="16" t="str">
        <f t="shared" si="3"/>
        <v/>
      </c>
    </row>
    <row r="75" spans="1:17" ht="18.899999999999999" customHeight="1" x14ac:dyDescent="0.25">
      <c r="A75" s="14">
        <f t="shared" ref="A75:A88" si="4">A74+1</f>
        <v>51</v>
      </c>
      <c r="B75" s="59" t="s">
        <v>107</v>
      </c>
      <c r="C75" s="59"/>
      <c r="D75" s="59"/>
      <c r="E75" s="59"/>
      <c r="F75" s="59"/>
      <c r="G75" s="59"/>
      <c r="H75" s="40"/>
      <c r="I75" s="15" t="s">
        <v>7</v>
      </c>
      <c r="J75" s="45">
        <v>65</v>
      </c>
      <c r="K75" s="16" t="str">
        <f t="shared" si="3"/>
        <v/>
      </c>
    </row>
    <row r="76" spans="1:17" ht="18.899999999999999" customHeight="1" x14ac:dyDescent="0.25">
      <c r="A76" s="14">
        <f t="shared" si="4"/>
        <v>52</v>
      </c>
      <c r="B76" s="59" t="s">
        <v>108</v>
      </c>
      <c r="C76" s="59"/>
      <c r="D76" s="59"/>
      <c r="E76" s="59"/>
      <c r="F76" s="59"/>
      <c r="G76" s="59"/>
      <c r="H76" s="40"/>
      <c r="I76" s="15" t="s">
        <v>7</v>
      </c>
      <c r="J76" s="45">
        <v>75</v>
      </c>
      <c r="K76" s="16" t="str">
        <f t="shared" si="3"/>
        <v/>
      </c>
    </row>
    <row r="77" spans="1:17" ht="18.899999999999999" customHeight="1" x14ac:dyDescent="0.25">
      <c r="A77" s="14">
        <f t="shared" si="4"/>
        <v>53</v>
      </c>
      <c r="B77" s="59" t="s">
        <v>109</v>
      </c>
      <c r="C77" s="59"/>
      <c r="D77" s="59"/>
      <c r="E77" s="59"/>
      <c r="F77" s="59"/>
      <c r="G77" s="59"/>
      <c r="H77" s="40"/>
      <c r="I77" s="15" t="s">
        <v>7</v>
      </c>
      <c r="J77" s="45">
        <v>85</v>
      </c>
      <c r="K77" s="16" t="str">
        <f t="shared" si="3"/>
        <v/>
      </c>
    </row>
    <row r="78" spans="1:17" ht="18.899999999999999" customHeight="1" x14ac:dyDescent="0.25">
      <c r="A78" s="14">
        <f t="shared" si="4"/>
        <v>54</v>
      </c>
      <c r="B78" s="59" t="s">
        <v>110</v>
      </c>
      <c r="C78" s="59"/>
      <c r="D78" s="59"/>
      <c r="E78" s="59"/>
      <c r="F78" s="59"/>
      <c r="G78" s="59"/>
      <c r="H78" s="40"/>
      <c r="I78" s="15" t="s">
        <v>7</v>
      </c>
      <c r="J78" s="45">
        <v>95</v>
      </c>
      <c r="K78" s="16" t="str">
        <f t="shared" si="3"/>
        <v/>
      </c>
    </row>
    <row r="79" spans="1:17" ht="18.899999999999999" customHeight="1" x14ac:dyDescent="0.25">
      <c r="A79" s="14">
        <f t="shared" si="4"/>
        <v>55</v>
      </c>
      <c r="B79" s="59" t="s">
        <v>111</v>
      </c>
      <c r="C79" s="59"/>
      <c r="D79" s="59"/>
      <c r="E79" s="59"/>
      <c r="F79" s="59"/>
      <c r="G79" s="59"/>
      <c r="H79" s="40"/>
      <c r="I79" s="15" t="s">
        <v>7</v>
      </c>
      <c r="J79" s="45">
        <v>65</v>
      </c>
      <c r="K79" s="16" t="str">
        <f t="shared" si="3"/>
        <v/>
      </c>
    </row>
    <row r="80" spans="1:17" ht="18.899999999999999" customHeight="1" x14ac:dyDescent="0.25">
      <c r="A80" s="14">
        <f t="shared" si="4"/>
        <v>56</v>
      </c>
      <c r="B80" s="59" t="s">
        <v>112</v>
      </c>
      <c r="C80" s="59"/>
      <c r="D80" s="59"/>
      <c r="E80" s="59"/>
      <c r="F80" s="59"/>
      <c r="G80" s="59"/>
      <c r="H80" s="40"/>
      <c r="I80" s="15" t="s">
        <v>7</v>
      </c>
      <c r="J80" s="45">
        <v>100</v>
      </c>
      <c r="K80" s="16" t="str">
        <f t="shared" si="3"/>
        <v/>
      </c>
      <c r="M80" s="28"/>
    </row>
    <row r="81" spans="1:13" ht="18.899999999999999" customHeight="1" x14ac:dyDescent="0.25">
      <c r="A81" s="14">
        <f t="shared" si="4"/>
        <v>57</v>
      </c>
      <c r="B81" s="59" t="s">
        <v>85</v>
      </c>
      <c r="C81" s="59"/>
      <c r="D81" s="59"/>
      <c r="E81" s="59"/>
      <c r="F81" s="59"/>
      <c r="G81" s="59"/>
      <c r="H81" s="40"/>
      <c r="I81" s="15" t="s">
        <v>7</v>
      </c>
      <c r="J81" s="45">
        <v>75</v>
      </c>
      <c r="K81" s="16" t="str">
        <f t="shared" si="3"/>
        <v/>
      </c>
      <c r="M81" s="28"/>
    </row>
    <row r="82" spans="1:13" ht="18.899999999999999" customHeight="1" x14ac:dyDescent="0.25">
      <c r="A82" s="14">
        <f t="shared" si="4"/>
        <v>58</v>
      </c>
      <c r="B82" s="59" t="s">
        <v>84</v>
      </c>
      <c r="C82" s="59"/>
      <c r="D82" s="59"/>
      <c r="E82" s="59"/>
      <c r="F82" s="59"/>
      <c r="G82" s="59"/>
      <c r="H82" s="40"/>
      <c r="I82" s="15" t="s">
        <v>7</v>
      </c>
      <c r="J82" s="45">
        <v>110</v>
      </c>
      <c r="K82" s="16" t="str">
        <f t="shared" si="3"/>
        <v/>
      </c>
    </row>
    <row r="83" spans="1:13" ht="18.899999999999999" customHeight="1" x14ac:dyDescent="0.25">
      <c r="A83" s="14">
        <f t="shared" si="4"/>
        <v>59</v>
      </c>
      <c r="B83" s="59" t="s">
        <v>86</v>
      </c>
      <c r="C83" s="59"/>
      <c r="D83" s="59"/>
      <c r="E83" s="59"/>
      <c r="F83" s="59"/>
      <c r="G83" s="59"/>
      <c r="H83" s="40"/>
      <c r="I83" s="15" t="s">
        <v>7</v>
      </c>
      <c r="J83" s="45">
        <v>85</v>
      </c>
      <c r="K83" s="16" t="str">
        <f t="shared" si="3"/>
        <v/>
      </c>
    </row>
    <row r="84" spans="1:13" ht="18.899999999999999" customHeight="1" x14ac:dyDescent="0.25">
      <c r="A84" s="14">
        <f t="shared" si="4"/>
        <v>60</v>
      </c>
      <c r="B84" s="59" t="s">
        <v>87</v>
      </c>
      <c r="C84" s="59"/>
      <c r="D84" s="59"/>
      <c r="E84" s="59"/>
      <c r="F84" s="59"/>
      <c r="G84" s="59"/>
      <c r="H84" s="40"/>
      <c r="I84" s="15" t="s">
        <v>7</v>
      </c>
      <c r="J84" s="45">
        <v>120</v>
      </c>
      <c r="K84" s="16" t="str">
        <f t="shared" si="3"/>
        <v/>
      </c>
    </row>
    <row r="85" spans="1:13" ht="18.899999999999999" customHeight="1" x14ac:dyDescent="0.25">
      <c r="A85" s="14">
        <f t="shared" si="4"/>
        <v>61</v>
      </c>
      <c r="B85" s="59" t="s">
        <v>89</v>
      </c>
      <c r="C85" s="59"/>
      <c r="D85" s="59"/>
      <c r="E85" s="59"/>
      <c r="F85" s="59"/>
      <c r="G85" s="59"/>
      <c r="H85" s="40"/>
      <c r="I85" s="15" t="s">
        <v>7</v>
      </c>
      <c r="J85" s="45">
        <v>95</v>
      </c>
      <c r="K85" s="16" t="str">
        <f t="shared" si="3"/>
        <v/>
      </c>
    </row>
    <row r="86" spans="1:13" ht="18.899999999999999" customHeight="1" x14ac:dyDescent="0.25">
      <c r="A86" s="14">
        <f t="shared" si="4"/>
        <v>62</v>
      </c>
      <c r="B86" s="59" t="s">
        <v>88</v>
      </c>
      <c r="C86" s="59"/>
      <c r="D86" s="59"/>
      <c r="E86" s="59"/>
      <c r="F86" s="59"/>
      <c r="G86" s="59"/>
      <c r="H86" s="40"/>
      <c r="I86" s="15" t="s">
        <v>7</v>
      </c>
      <c r="J86" s="45">
        <v>130</v>
      </c>
      <c r="K86" s="16" t="str">
        <f t="shared" si="3"/>
        <v/>
      </c>
    </row>
    <row r="87" spans="1:13" ht="18.899999999999999" customHeight="1" x14ac:dyDescent="0.25">
      <c r="A87" s="14">
        <f t="shared" si="4"/>
        <v>63</v>
      </c>
      <c r="B87" s="59" t="s">
        <v>90</v>
      </c>
      <c r="C87" s="59"/>
      <c r="D87" s="59"/>
      <c r="E87" s="59"/>
      <c r="F87" s="59"/>
      <c r="G87" s="59"/>
      <c r="H87" s="40"/>
      <c r="I87" s="15" t="s">
        <v>7</v>
      </c>
      <c r="J87" s="45">
        <v>105</v>
      </c>
      <c r="K87" s="16" t="str">
        <f t="shared" si="3"/>
        <v/>
      </c>
    </row>
    <row r="88" spans="1:13" ht="20.100000000000001" customHeight="1" x14ac:dyDescent="0.25">
      <c r="A88" s="14">
        <f t="shared" si="4"/>
        <v>64</v>
      </c>
      <c r="B88" s="59" t="s">
        <v>91</v>
      </c>
      <c r="C88" s="59"/>
      <c r="D88" s="59"/>
      <c r="E88" s="59"/>
      <c r="F88" s="59"/>
      <c r="G88" s="59"/>
      <c r="H88" s="40"/>
      <c r="I88" s="15" t="s">
        <v>7</v>
      </c>
      <c r="J88" s="45">
        <v>140</v>
      </c>
      <c r="K88" s="16" t="str">
        <f t="shared" si="3"/>
        <v/>
      </c>
    </row>
    <row r="89" spans="1:13" ht="18.899999999999999" customHeight="1" x14ac:dyDescent="0.25">
      <c r="A89" s="60" t="s">
        <v>55</v>
      </c>
      <c r="B89" s="61"/>
      <c r="C89" s="61"/>
      <c r="D89" s="61"/>
      <c r="E89" s="61"/>
      <c r="F89" s="61"/>
      <c r="G89" s="61"/>
      <c r="H89" s="61"/>
      <c r="I89" s="61"/>
      <c r="J89" s="61"/>
      <c r="K89" s="62"/>
    </row>
    <row r="90" spans="1:13" ht="18.899999999999999" customHeight="1" x14ac:dyDescent="0.25">
      <c r="A90" s="14">
        <v>65</v>
      </c>
      <c r="B90" s="59" t="s">
        <v>52</v>
      </c>
      <c r="C90" s="59"/>
      <c r="D90" s="59"/>
      <c r="E90" s="59"/>
      <c r="F90" s="59"/>
      <c r="G90" s="59"/>
      <c r="H90" s="40"/>
      <c r="I90" s="15" t="s">
        <v>8</v>
      </c>
      <c r="J90" s="45">
        <v>3500</v>
      </c>
      <c r="K90" s="16" t="str">
        <f>IF(H90="","",H90*J90)</f>
        <v/>
      </c>
    </row>
    <row r="91" spans="1:13" ht="18.899999999999999" customHeight="1" x14ac:dyDescent="0.25">
      <c r="A91" s="14">
        <f>A90+1</f>
        <v>66</v>
      </c>
      <c r="B91" s="59" t="s">
        <v>116</v>
      </c>
      <c r="C91" s="59"/>
      <c r="D91" s="59"/>
      <c r="E91" s="59"/>
      <c r="F91" s="59"/>
      <c r="G91" s="59"/>
      <c r="H91" s="40"/>
      <c r="I91" s="15" t="s">
        <v>15</v>
      </c>
      <c r="J91" s="45">
        <v>350</v>
      </c>
      <c r="K91" s="16" t="str">
        <f>IF(H91="","",H91*J91)</f>
        <v/>
      </c>
    </row>
    <row r="92" spans="1:13" ht="18.899999999999999" customHeight="1" x14ac:dyDescent="0.25">
      <c r="A92" s="14">
        <f>A91+1</f>
        <v>67</v>
      </c>
      <c r="B92" s="59" t="s">
        <v>53</v>
      </c>
      <c r="C92" s="59"/>
      <c r="D92" s="59"/>
      <c r="E92" s="59"/>
      <c r="F92" s="59"/>
      <c r="G92" s="59"/>
      <c r="H92" s="40"/>
      <c r="I92" s="15" t="s">
        <v>8</v>
      </c>
      <c r="J92" s="45">
        <v>5000</v>
      </c>
      <c r="K92" s="16" t="str">
        <f>IF(H92="","",H92*J92)</f>
        <v/>
      </c>
    </row>
    <row r="93" spans="1:13" ht="18.899999999999999" customHeight="1" x14ac:dyDescent="0.25">
      <c r="A93" s="14">
        <f t="shared" ref="A93:A98" si="5">A92+1</f>
        <v>68</v>
      </c>
      <c r="B93" s="59" t="s">
        <v>54</v>
      </c>
      <c r="C93" s="59"/>
      <c r="D93" s="59"/>
      <c r="E93" s="59"/>
      <c r="F93" s="59"/>
      <c r="G93" s="59"/>
      <c r="H93" s="40"/>
      <c r="I93" s="15" t="s">
        <v>15</v>
      </c>
      <c r="J93" s="45">
        <v>500</v>
      </c>
      <c r="K93" s="16" t="str">
        <f>IF(H93="","",H93*J93)</f>
        <v/>
      </c>
    </row>
    <row r="94" spans="1:13" ht="18.899999999999999" customHeight="1" x14ac:dyDescent="0.25">
      <c r="A94" s="14">
        <f t="shared" si="5"/>
        <v>69</v>
      </c>
      <c r="B94" s="69" t="s">
        <v>114</v>
      </c>
      <c r="C94" s="70"/>
      <c r="D94" s="70"/>
      <c r="E94" s="70"/>
      <c r="F94" s="70"/>
      <c r="G94" s="71"/>
      <c r="H94" s="40"/>
      <c r="I94" s="15" t="s">
        <v>8</v>
      </c>
      <c r="J94" s="45">
        <v>6000</v>
      </c>
      <c r="K94" s="16" t="str">
        <f t="shared" ref="K94:K98" si="6">IF(H94="","",H94*J94)</f>
        <v/>
      </c>
    </row>
    <row r="95" spans="1:13" ht="18.899999999999999" customHeight="1" x14ac:dyDescent="0.25">
      <c r="A95" s="14">
        <f t="shared" si="5"/>
        <v>70</v>
      </c>
      <c r="B95" s="69" t="s">
        <v>115</v>
      </c>
      <c r="C95" s="70"/>
      <c r="D95" s="70"/>
      <c r="E95" s="70"/>
      <c r="F95" s="70"/>
      <c r="G95" s="71"/>
      <c r="H95" s="40"/>
      <c r="I95" s="15" t="s">
        <v>15</v>
      </c>
      <c r="J95" s="45">
        <v>600</v>
      </c>
      <c r="K95" s="16" t="str">
        <f t="shared" si="6"/>
        <v/>
      </c>
    </row>
    <row r="96" spans="1:13" ht="18.899999999999999" customHeight="1" x14ac:dyDescent="0.25">
      <c r="A96" s="14">
        <f t="shared" si="5"/>
        <v>71</v>
      </c>
      <c r="B96" s="69" t="s">
        <v>118</v>
      </c>
      <c r="C96" s="70"/>
      <c r="D96" s="70"/>
      <c r="E96" s="70"/>
      <c r="F96" s="70"/>
      <c r="G96" s="71"/>
      <c r="H96" s="40"/>
      <c r="I96" s="15" t="s">
        <v>8</v>
      </c>
      <c r="J96" s="45">
        <v>400</v>
      </c>
      <c r="K96" s="16" t="str">
        <f t="shared" si="6"/>
        <v/>
      </c>
    </row>
    <row r="97" spans="1:11" ht="20.100000000000001" customHeight="1" x14ac:dyDescent="0.25">
      <c r="A97" s="14">
        <f t="shared" si="5"/>
        <v>72</v>
      </c>
      <c r="B97" s="59" t="s">
        <v>93</v>
      </c>
      <c r="C97" s="59"/>
      <c r="D97" s="59"/>
      <c r="E97" s="59"/>
      <c r="F97" s="59"/>
      <c r="G97" s="59"/>
      <c r="H97" s="40"/>
      <c r="I97" s="15" t="s">
        <v>8</v>
      </c>
      <c r="J97" s="45">
        <v>1500</v>
      </c>
      <c r="K97" s="16" t="str">
        <f t="shared" si="6"/>
        <v/>
      </c>
    </row>
    <row r="98" spans="1:11" ht="20.100000000000001" customHeight="1" x14ac:dyDescent="0.25">
      <c r="A98" s="14">
        <f t="shared" si="5"/>
        <v>73</v>
      </c>
      <c r="B98" s="69" t="s">
        <v>117</v>
      </c>
      <c r="C98" s="70"/>
      <c r="D98" s="70"/>
      <c r="E98" s="70"/>
      <c r="F98" s="70"/>
      <c r="G98" s="71"/>
      <c r="H98" s="40"/>
      <c r="I98" s="15" t="s">
        <v>8</v>
      </c>
      <c r="J98" s="45">
        <v>10000</v>
      </c>
      <c r="K98" s="16" t="str">
        <f t="shared" si="6"/>
        <v/>
      </c>
    </row>
    <row r="99" spans="1:11" ht="18.899999999999999" customHeight="1" x14ac:dyDescent="0.25">
      <c r="A99" s="60" t="s">
        <v>56</v>
      </c>
      <c r="B99" s="61"/>
      <c r="C99" s="61"/>
      <c r="D99" s="61"/>
      <c r="E99" s="61"/>
      <c r="F99" s="61"/>
      <c r="G99" s="61"/>
      <c r="H99" s="61"/>
      <c r="I99" s="61"/>
      <c r="J99" s="61"/>
      <c r="K99" s="62"/>
    </row>
    <row r="100" spans="1:11" ht="18.899999999999999" customHeight="1" x14ac:dyDescent="0.25">
      <c r="A100" s="17">
        <v>74</v>
      </c>
      <c r="B100" s="58" t="s">
        <v>16</v>
      </c>
      <c r="C100" s="58"/>
      <c r="D100" s="58"/>
      <c r="E100" s="58"/>
      <c r="F100" s="58"/>
      <c r="G100" s="58"/>
      <c r="H100" s="41"/>
      <c r="I100" s="19" t="s">
        <v>8</v>
      </c>
      <c r="J100" s="20">
        <v>1251</v>
      </c>
      <c r="K100" s="16" t="str">
        <f>IF(H100="","",H100*J100)</f>
        <v/>
      </c>
    </row>
    <row r="101" spans="1:11" ht="18.899999999999999" customHeight="1" x14ac:dyDescent="0.25">
      <c r="A101" s="17">
        <f>A100+1</f>
        <v>75</v>
      </c>
      <c r="B101" s="58" t="s">
        <v>17</v>
      </c>
      <c r="C101" s="58"/>
      <c r="D101" s="58"/>
      <c r="E101" s="58"/>
      <c r="F101" s="58"/>
      <c r="G101" s="58"/>
      <c r="H101" s="41"/>
      <c r="I101" s="19" t="s">
        <v>8</v>
      </c>
      <c r="J101" s="20">
        <v>1312</v>
      </c>
      <c r="K101" s="16" t="str">
        <f>IF(H101="","",H101*J101)</f>
        <v/>
      </c>
    </row>
    <row r="102" spans="1:11" ht="18.899999999999999" customHeight="1" x14ac:dyDescent="0.25">
      <c r="A102" s="17">
        <f>A101+1</f>
        <v>76</v>
      </c>
      <c r="B102" s="58" t="s">
        <v>18</v>
      </c>
      <c r="C102" s="58"/>
      <c r="D102" s="58"/>
      <c r="E102" s="58"/>
      <c r="F102" s="58"/>
      <c r="G102" s="58"/>
      <c r="H102" s="41"/>
      <c r="I102" s="19" t="s">
        <v>8</v>
      </c>
      <c r="J102" s="20">
        <v>1362</v>
      </c>
      <c r="K102" s="16" t="str">
        <f>IF(H102="","",H102*J102)</f>
        <v/>
      </c>
    </row>
    <row r="103" spans="1:11" ht="18.899999999999999" customHeight="1" x14ac:dyDescent="0.25">
      <c r="A103" s="17">
        <f>A102+1</f>
        <v>77</v>
      </c>
      <c r="B103" s="58" t="s">
        <v>68</v>
      </c>
      <c r="C103" s="58"/>
      <c r="D103" s="58"/>
      <c r="E103" s="58"/>
      <c r="F103" s="58"/>
      <c r="G103" s="58"/>
      <c r="H103" s="41"/>
      <c r="I103" s="19" t="s">
        <v>8</v>
      </c>
      <c r="J103" s="20">
        <v>1445</v>
      </c>
      <c r="K103" s="16" t="str">
        <f>IF(H103="","",H103*J103)</f>
        <v/>
      </c>
    </row>
    <row r="104" spans="1:11" ht="20.100000000000001" customHeight="1" x14ac:dyDescent="0.25">
      <c r="A104" s="17">
        <f>A103+1</f>
        <v>78</v>
      </c>
      <c r="B104" s="58" t="s">
        <v>58</v>
      </c>
      <c r="C104" s="58"/>
      <c r="D104" s="58"/>
      <c r="E104" s="58"/>
      <c r="F104" s="58"/>
      <c r="G104" s="58"/>
      <c r="H104" s="41"/>
      <c r="I104" s="19" t="s">
        <v>8</v>
      </c>
      <c r="J104" s="20">
        <v>1530</v>
      </c>
      <c r="K104" s="16" t="str">
        <f>IF(H104="","",H104*J104)</f>
        <v/>
      </c>
    </row>
    <row r="105" spans="1:11" ht="18.899999999999999" customHeight="1" x14ac:dyDescent="0.25">
      <c r="A105" s="60" t="s">
        <v>69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2"/>
    </row>
    <row r="106" spans="1:11" ht="18.899999999999999" customHeight="1" x14ac:dyDescent="0.25">
      <c r="A106" s="17">
        <v>79</v>
      </c>
      <c r="B106" s="58" t="s">
        <v>70</v>
      </c>
      <c r="C106" s="58"/>
      <c r="D106" s="58"/>
      <c r="E106" s="58"/>
      <c r="F106" s="58"/>
      <c r="G106" s="58"/>
      <c r="H106" s="41"/>
      <c r="I106" s="19" t="s">
        <v>7</v>
      </c>
      <c r="J106" s="20">
        <v>800</v>
      </c>
      <c r="K106" s="16" t="str">
        <f>IF(H106="","",H106*J106)</f>
        <v/>
      </c>
    </row>
    <row r="107" spans="1:11" ht="18.899999999999999" customHeight="1" x14ac:dyDescent="0.25">
      <c r="A107" s="17">
        <f>A106+1</f>
        <v>80</v>
      </c>
      <c r="B107" s="58" t="s">
        <v>71</v>
      </c>
      <c r="C107" s="58"/>
      <c r="D107" s="58"/>
      <c r="E107" s="58"/>
      <c r="F107" s="58"/>
      <c r="G107" s="58"/>
      <c r="H107" s="41"/>
      <c r="I107" s="19" t="s">
        <v>7</v>
      </c>
      <c r="J107" s="20">
        <v>1000</v>
      </c>
      <c r="K107" s="16" t="str">
        <f>IF(H107="","",H107*J107)</f>
        <v/>
      </c>
    </row>
    <row r="108" spans="1:11" ht="20.100000000000001" customHeight="1" x14ac:dyDescent="0.25">
      <c r="A108" s="17">
        <f>A107+1</f>
        <v>81</v>
      </c>
      <c r="B108" s="58" t="s">
        <v>72</v>
      </c>
      <c r="C108" s="58"/>
      <c r="D108" s="58"/>
      <c r="E108" s="58"/>
      <c r="F108" s="58"/>
      <c r="G108" s="58"/>
      <c r="H108" s="41"/>
      <c r="I108" s="19" t="s">
        <v>7</v>
      </c>
      <c r="J108" s="20">
        <v>1400</v>
      </c>
      <c r="K108" s="16" t="str">
        <f>IF(H108="","",H108*J108)</f>
        <v/>
      </c>
    </row>
    <row r="109" spans="1:11" ht="20.100000000000001" customHeight="1" x14ac:dyDescent="0.25">
      <c r="A109" s="17">
        <f>A108+1</f>
        <v>82</v>
      </c>
      <c r="B109" s="69" t="s">
        <v>102</v>
      </c>
      <c r="C109" s="116"/>
      <c r="D109" s="116"/>
      <c r="E109" s="116"/>
      <c r="F109" s="116"/>
      <c r="G109" s="117"/>
      <c r="H109" s="41"/>
      <c r="I109" s="15" t="s">
        <v>8</v>
      </c>
      <c r="J109" s="20">
        <v>3000</v>
      </c>
      <c r="K109" s="16" t="str">
        <f>IF(H109="","",H109*J109)</f>
        <v/>
      </c>
    </row>
    <row r="110" spans="1:11" ht="18.75" customHeight="1" x14ac:dyDescent="0.25">
      <c r="A110" s="60" t="s">
        <v>57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2"/>
    </row>
    <row r="111" spans="1:11" ht="20.100000000000001" customHeight="1" x14ac:dyDescent="0.25">
      <c r="A111" s="14">
        <v>83</v>
      </c>
      <c r="B111" s="59" t="s">
        <v>62</v>
      </c>
      <c r="C111" s="59"/>
      <c r="D111" s="59"/>
      <c r="E111" s="59"/>
      <c r="F111" s="59"/>
      <c r="G111" s="59"/>
      <c r="H111" s="40"/>
      <c r="I111" s="15" t="s">
        <v>8</v>
      </c>
      <c r="J111" s="45">
        <v>1000</v>
      </c>
      <c r="K111" s="16" t="str">
        <f t="shared" ref="K111:K123" si="7">IF(H111="","",H111*J111)</f>
        <v/>
      </c>
    </row>
    <row r="112" spans="1:11" ht="20.100000000000001" customHeight="1" x14ac:dyDescent="0.25">
      <c r="A112" s="14">
        <f t="shared" ref="A112:A123" si="8">A111+1</f>
        <v>84</v>
      </c>
      <c r="B112" s="59" t="s">
        <v>61</v>
      </c>
      <c r="C112" s="59"/>
      <c r="D112" s="59"/>
      <c r="E112" s="59"/>
      <c r="F112" s="59"/>
      <c r="G112" s="59"/>
      <c r="H112" s="40"/>
      <c r="I112" s="15" t="s">
        <v>8</v>
      </c>
      <c r="J112" s="45">
        <v>1200</v>
      </c>
      <c r="K112" s="16" t="str">
        <f t="shared" si="7"/>
        <v/>
      </c>
    </row>
    <row r="113" spans="1:12" ht="20.100000000000001" customHeight="1" x14ac:dyDescent="0.25">
      <c r="A113" s="14">
        <f t="shared" si="8"/>
        <v>85</v>
      </c>
      <c r="B113" s="59" t="s">
        <v>11</v>
      </c>
      <c r="C113" s="59"/>
      <c r="D113" s="59"/>
      <c r="E113" s="59"/>
      <c r="F113" s="59"/>
      <c r="G113" s="59"/>
      <c r="H113" s="40"/>
      <c r="I113" s="15" t="s">
        <v>7</v>
      </c>
      <c r="J113" s="45">
        <v>6</v>
      </c>
      <c r="K113" s="16" t="str">
        <f t="shared" si="7"/>
        <v/>
      </c>
    </row>
    <row r="114" spans="1:12" ht="20.100000000000001" customHeight="1" x14ac:dyDescent="0.25">
      <c r="A114" s="14">
        <f t="shared" si="8"/>
        <v>86</v>
      </c>
      <c r="B114" s="59" t="s">
        <v>14</v>
      </c>
      <c r="C114" s="59"/>
      <c r="D114" s="59"/>
      <c r="E114" s="59"/>
      <c r="F114" s="59"/>
      <c r="G114" s="59"/>
      <c r="H114" s="40"/>
      <c r="I114" s="15" t="s">
        <v>7</v>
      </c>
      <c r="J114" s="45">
        <v>6</v>
      </c>
      <c r="K114" s="16" t="str">
        <f t="shared" si="7"/>
        <v/>
      </c>
    </row>
    <row r="115" spans="1:12" ht="20.100000000000001" customHeight="1" x14ac:dyDescent="0.25">
      <c r="A115" s="14">
        <f t="shared" si="8"/>
        <v>87</v>
      </c>
      <c r="B115" s="59" t="s">
        <v>60</v>
      </c>
      <c r="C115" s="59"/>
      <c r="D115" s="59"/>
      <c r="E115" s="59"/>
      <c r="F115" s="59"/>
      <c r="G115" s="59"/>
      <c r="H115" s="40"/>
      <c r="I115" s="15" t="s">
        <v>7</v>
      </c>
      <c r="J115" s="45">
        <v>4.5</v>
      </c>
      <c r="K115" s="16" t="str">
        <f t="shared" si="7"/>
        <v/>
      </c>
    </row>
    <row r="116" spans="1:12" ht="20.100000000000001" customHeight="1" x14ac:dyDescent="0.25">
      <c r="A116" s="14">
        <f t="shared" si="8"/>
        <v>88</v>
      </c>
      <c r="B116" s="59" t="s">
        <v>63</v>
      </c>
      <c r="C116" s="59"/>
      <c r="D116" s="59"/>
      <c r="E116" s="59"/>
      <c r="F116" s="59"/>
      <c r="G116" s="59"/>
      <c r="H116" s="40"/>
      <c r="I116" s="15" t="s">
        <v>7</v>
      </c>
      <c r="J116" s="45">
        <v>1.5</v>
      </c>
      <c r="K116" s="16" t="str">
        <f t="shared" si="7"/>
        <v/>
      </c>
    </row>
    <row r="117" spans="1:12" ht="20.100000000000001" customHeight="1" x14ac:dyDescent="0.25">
      <c r="A117" s="14">
        <f t="shared" si="8"/>
        <v>89</v>
      </c>
      <c r="B117" s="59" t="s">
        <v>64</v>
      </c>
      <c r="C117" s="59"/>
      <c r="D117" s="59"/>
      <c r="E117" s="59"/>
      <c r="F117" s="59"/>
      <c r="G117" s="59"/>
      <c r="H117" s="40"/>
      <c r="I117" s="15" t="s">
        <v>8</v>
      </c>
      <c r="J117" s="45">
        <v>100</v>
      </c>
      <c r="K117" s="16" t="str">
        <f t="shared" si="7"/>
        <v/>
      </c>
    </row>
    <row r="118" spans="1:12" ht="20.100000000000001" customHeight="1" x14ac:dyDescent="0.25">
      <c r="A118" s="14">
        <f t="shared" si="8"/>
        <v>90</v>
      </c>
      <c r="B118" s="59" t="s">
        <v>10</v>
      </c>
      <c r="C118" s="59"/>
      <c r="D118" s="59"/>
      <c r="E118" s="59"/>
      <c r="F118" s="59"/>
      <c r="G118" s="59"/>
      <c r="H118" s="40"/>
      <c r="I118" s="15" t="s">
        <v>7</v>
      </c>
      <c r="J118" s="45">
        <v>4</v>
      </c>
      <c r="K118" s="16" t="str">
        <f t="shared" si="7"/>
        <v/>
      </c>
    </row>
    <row r="119" spans="1:12" ht="20.100000000000001" customHeight="1" x14ac:dyDescent="0.25">
      <c r="A119" s="14">
        <f t="shared" si="8"/>
        <v>91</v>
      </c>
      <c r="B119" s="59" t="s">
        <v>65</v>
      </c>
      <c r="C119" s="59"/>
      <c r="D119" s="59"/>
      <c r="E119" s="59"/>
      <c r="F119" s="59"/>
      <c r="G119" s="59"/>
      <c r="H119" s="40"/>
      <c r="I119" s="15" t="s">
        <v>7</v>
      </c>
      <c r="J119" s="45">
        <v>100</v>
      </c>
      <c r="K119" s="16" t="str">
        <f t="shared" si="7"/>
        <v/>
      </c>
    </row>
    <row r="120" spans="1:12" ht="20.100000000000001" customHeight="1" x14ac:dyDescent="0.25">
      <c r="A120" s="14">
        <f t="shared" si="8"/>
        <v>92</v>
      </c>
      <c r="B120" s="59" t="s">
        <v>92</v>
      </c>
      <c r="C120" s="59"/>
      <c r="D120" s="59"/>
      <c r="E120" s="59"/>
      <c r="F120" s="59"/>
      <c r="G120" s="59"/>
      <c r="H120" s="40"/>
      <c r="I120" s="15" t="s">
        <v>13</v>
      </c>
      <c r="J120" s="45">
        <v>12</v>
      </c>
      <c r="K120" s="16" t="str">
        <f t="shared" si="7"/>
        <v/>
      </c>
    </row>
    <row r="121" spans="1:12" ht="20.100000000000001" customHeight="1" x14ac:dyDescent="0.25">
      <c r="A121" s="14">
        <f t="shared" si="8"/>
        <v>93</v>
      </c>
      <c r="B121" s="59" t="s">
        <v>59</v>
      </c>
      <c r="C121" s="59"/>
      <c r="D121" s="59"/>
      <c r="E121" s="59"/>
      <c r="F121" s="59"/>
      <c r="G121" s="59"/>
      <c r="H121" s="40"/>
      <c r="I121" s="15" t="s">
        <v>7</v>
      </c>
      <c r="J121" s="45">
        <v>695</v>
      </c>
      <c r="K121" s="16" t="str">
        <f t="shared" si="7"/>
        <v/>
      </c>
    </row>
    <row r="122" spans="1:12" ht="20.100000000000001" customHeight="1" x14ac:dyDescent="0.25">
      <c r="A122" s="14">
        <f t="shared" si="8"/>
        <v>94</v>
      </c>
      <c r="B122" s="69" t="s">
        <v>122</v>
      </c>
      <c r="C122" s="70"/>
      <c r="D122" s="70"/>
      <c r="E122" s="70"/>
      <c r="F122" s="70"/>
      <c r="G122" s="71"/>
      <c r="H122" s="40"/>
      <c r="I122" s="15" t="s">
        <v>8</v>
      </c>
      <c r="J122" s="45">
        <v>2500</v>
      </c>
      <c r="K122" s="16" t="str">
        <f t="shared" si="7"/>
        <v/>
      </c>
    </row>
    <row r="123" spans="1:12" ht="20.100000000000001" customHeight="1" x14ac:dyDescent="0.25">
      <c r="A123" s="14">
        <f t="shared" si="8"/>
        <v>95</v>
      </c>
      <c r="B123" s="69" t="s">
        <v>121</v>
      </c>
      <c r="C123" s="70"/>
      <c r="D123" s="70"/>
      <c r="E123" s="70"/>
      <c r="F123" s="70"/>
      <c r="G123" s="71"/>
      <c r="H123" s="40"/>
      <c r="I123" s="15" t="s">
        <v>8</v>
      </c>
      <c r="J123" s="45">
        <v>4500</v>
      </c>
      <c r="K123" s="16" t="str">
        <f t="shared" si="7"/>
        <v/>
      </c>
    </row>
    <row r="124" spans="1:12" ht="18.899999999999999" customHeight="1" x14ac:dyDescent="0.25">
      <c r="A124" s="76" t="s">
        <v>47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8"/>
    </row>
    <row r="125" spans="1:12" ht="18.899999999999999" customHeight="1" x14ac:dyDescent="0.25">
      <c r="A125" s="17">
        <v>96</v>
      </c>
      <c r="B125" s="132"/>
      <c r="C125" s="132"/>
      <c r="D125" s="132"/>
      <c r="E125" s="132"/>
      <c r="F125" s="132"/>
      <c r="G125" s="132"/>
      <c r="H125" s="41"/>
      <c r="I125" s="18"/>
      <c r="J125" s="133"/>
      <c r="K125" s="16" t="str">
        <f>IF(H125="","",H125*J125)</f>
        <v/>
      </c>
    </row>
    <row r="126" spans="1:12" ht="18.899999999999999" customHeight="1" x14ac:dyDescent="0.25">
      <c r="A126" s="17">
        <f t="shared" ref="A126:A127" si="9">A125+1</f>
        <v>97</v>
      </c>
      <c r="B126" s="132"/>
      <c r="C126" s="132"/>
      <c r="D126" s="132"/>
      <c r="E126" s="132"/>
      <c r="F126" s="132"/>
      <c r="G126" s="132"/>
      <c r="H126" s="41"/>
      <c r="I126" s="18"/>
      <c r="J126" s="133"/>
      <c r="K126" s="16" t="str">
        <f>IF(H126="","",H126*J126)</f>
        <v/>
      </c>
    </row>
    <row r="127" spans="1:12" ht="18.75" customHeight="1" thickBot="1" x14ac:dyDescent="0.3">
      <c r="A127" s="17">
        <f t="shared" si="9"/>
        <v>98</v>
      </c>
      <c r="B127" s="134"/>
      <c r="C127" s="134"/>
      <c r="D127" s="134"/>
      <c r="E127" s="134"/>
      <c r="F127" s="134"/>
      <c r="G127" s="134"/>
      <c r="H127" s="42"/>
      <c r="I127" s="34"/>
      <c r="J127" s="135"/>
      <c r="K127" s="36" t="str">
        <f>IF(H127="","",H127*J127)</f>
        <v/>
      </c>
    </row>
    <row r="128" spans="1:12" ht="30" customHeight="1" thickBot="1" x14ac:dyDescent="0.4">
      <c r="A128" s="79" t="s">
        <v>49</v>
      </c>
      <c r="B128" s="80"/>
      <c r="C128" s="80"/>
      <c r="D128" s="80"/>
      <c r="E128" s="80"/>
      <c r="F128" s="80"/>
      <c r="G128" s="80"/>
      <c r="H128" s="80"/>
      <c r="I128" s="80"/>
      <c r="J128" s="81"/>
      <c r="K128" s="38">
        <f>SUBTOTAL(9,K72:K127)</f>
        <v>0</v>
      </c>
      <c r="L128" s="2"/>
    </row>
    <row r="129" spans="1:14" ht="21" customHeight="1" thickBot="1" x14ac:dyDescent="0.3">
      <c r="A129" s="86" t="s">
        <v>20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8"/>
    </row>
    <row r="130" spans="1:14" ht="21" customHeight="1" x14ac:dyDescent="0.35">
      <c r="A130" s="94" t="s">
        <v>97</v>
      </c>
      <c r="B130" s="95"/>
      <c r="C130" s="95"/>
      <c r="D130" s="95"/>
      <c r="E130" s="95"/>
      <c r="F130" s="95"/>
      <c r="G130" s="95"/>
      <c r="H130" s="95"/>
      <c r="I130" s="96"/>
      <c r="J130" s="82">
        <f>K69</f>
        <v>0</v>
      </c>
      <c r="K130" s="83"/>
      <c r="N130" s="37"/>
    </row>
    <row r="131" spans="1:14" ht="21" customHeight="1" x14ac:dyDescent="0.25">
      <c r="A131" s="97" t="s">
        <v>98</v>
      </c>
      <c r="B131" s="98"/>
      <c r="C131" s="98"/>
      <c r="D131" s="98"/>
      <c r="E131" s="98"/>
      <c r="F131" s="98"/>
      <c r="G131" s="98"/>
      <c r="H131" s="98"/>
      <c r="I131" s="99"/>
      <c r="J131" s="84">
        <f>K128</f>
        <v>0</v>
      </c>
      <c r="K131" s="85"/>
    </row>
    <row r="132" spans="1:14" ht="21" customHeight="1" x14ac:dyDescent="0.25">
      <c r="A132" s="97" t="s">
        <v>95</v>
      </c>
      <c r="B132" s="98"/>
      <c r="C132" s="98"/>
      <c r="D132" s="98"/>
      <c r="E132" s="98"/>
      <c r="F132" s="98"/>
      <c r="G132" s="98"/>
      <c r="H132" s="98"/>
      <c r="I132" s="99"/>
      <c r="J132" s="84">
        <f xml:space="preserve"> K69+K128</f>
        <v>0</v>
      </c>
      <c r="K132" s="85"/>
    </row>
    <row r="133" spans="1:14" ht="21" customHeight="1" x14ac:dyDescent="0.25">
      <c r="A133" s="97" t="s">
        <v>105</v>
      </c>
      <c r="B133" s="121"/>
      <c r="C133" s="121"/>
      <c r="D133" s="121"/>
      <c r="E133" s="121"/>
      <c r="F133" s="121"/>
      <c r="G133" s="121"/>
      <c r="H133" s="121"/>
      <c r="I133" s="121"/>
      <c r="J133" s="84">
        <v>10000</v>
      </c>
      <c r="K133" s="122"/>
    </row>
    <row r="134" spans="1:14" ht="21" customHeight="1" thickBot="1" x14ac:dyDescent="0.3">
      <c r="A134" s="100" t="s">
        <v>124</v>
      </c>
      <c r="B134" s="101"/>
      <c r="C134" s="101"/>
      <c r="D134" s="101"/>
      <c r="E134" s="101"/>
      <c r="F134" s="101"/>
      <c r="G134" s="101"/>
      <c r="H134" s="101"/>
      <c r="I134" s="102"/>
      <c r="J134" s="114">
        <f xml:space="preserve"> J132*0.1</f>
        <v>0</v>
      </c>
      <c r="K134" s="115"/>
    </row>
    <row r="135" spans="1:14" ht="21.6" thickBot="1" x14ac:dyDescent="0.3">
      <c r="A135" s="91" t="s">
        <v>96</v>
      </c>
      <c r="B135" s="92"/>
      <c r="C135" s="92"/>
      <c r="D135" s="92"/>
      <c r="E135" s="92"/>
      <c r="F135" s="92"/>
      <c r="G135" s="92"/>
      <c r="H135" s="92"/>
      <c r="I135" s="93"/>
      <c r="J135" s="89">
        <f xml:space="preserve"> SUM(J132:J134)</f>
        <v>10000</v>
      </c>
      <c r="K135" s="90"/>
    </row>
    <row r="174" ht="20.100000000000001" customHeight="1" x14ac:dyDescent="0.25"/>
    <row r="175" ht="20.100000000000001" customHeight="1" x14ac:dyDescent="0.25"/>
    <row r="176" ht="20.100000000000001" customHeight="1" x14ac:dyDescent="0.25"/>
    <row r="177" spans="1:11" ht="20.100000000000001" customHeight="1" x14ac:dyDescent="0.3">
      <c r="A177" s="4"/>
      <c r="B177" s="4"/>
      <c r="K177" s="4"/>
    </row>
    <row r="178" spans="1:11" ht="20.100000000000001" customHeight="1" x14ac:dyDescent="0.25"/>
    <row r="179" spans="1:11" ht="20.100000000000001" customHeight="1" x14ac:dyDescent="0.25"/>
    <row r="180" spans="1:11" ht="20.100000000000001" customHeight="1" x14ac:dyDescent="0.3">
      <c r="C180" s="5"/>
      <c r="D180" s="5"/>
      <c r="E180" s="5"/>
      <c r="F180" s="5"/>
      <c r="G180" s="5"/>
      <c r="H180" s="6"/>
      <c r="I180" s="6"/>
      <c r="J180" s="6"/>
    </row>
    <row r="181" spans="1:11" ht="20.100000000000001" customHeight="1" x14ac:dyDescent="0.3">
      <c r="C181" s="7"/>
      <c r="D181" s="7"/>
      <c r="E181" s="7"/>
      <c r="F181" s="7"/>
      <c r="G181" s="7"/>
      <c r="H181" s="8"/>
      <c r="I181" s="8"/>
      <c r="J181" s="8"/>
    </row>
    <row r="182" spans="1:11" ht="20.100000000000001" customHeight="1" x14ac:dyDescent="0.3">
      <c r="C182" s="7"/>
      <c r="D182" s="7"/>
      <c r="E182" s="7"/>
      <c r="F182" s="7"/>
      <c r="G182" s="7"/>
      <c r="H182" s="8"/>
      <c r="I182" s="8"/>
      <c r="J182" s="8"/>
    </row>
    <row r="183" spans="1:11" ht="18" customHeight="1" x14ac:dyDescent="0.3">
      <c r="C183" s="9"/>
      <c r="D183" s="9"/>
      <c r="E183" s="9"/>
      <c r="F183" s="9"/>
      <c r="G183" s="9"/>
      <c r="H183" s="8"/>
      <c r="I183" s="8"/>
      <c r="J183" s="8"/>
    </row>
    <row r="184" spans="1:11" ht="18" customHeight="1" x14ac:dyDescent="0.3">
      <c r="D184" s="8"/>
      <c r="E184" s="8"/>
      <c r="F184" s="8"/>
      <c r="G184" s="8"/>
      <c r="H184" s="8"/>
      <c r="I184" s="10"/>
      <c r="J184" s="10"/>
    </row>
    <row r="185" spans="1:11" ht="15.6" x14ac:dyDescent="0.3">
      <c r="D185" s="74"/>
      <c r="E185" s="74"/>
      <c r="F185" s="74"/>
      <c r="G185" s="74"/>
      <c r="H185" s="74"/>
      <c r="I185" s="75"/>
      <c r="J185" s="75"/>
    </row>
    <row r="186" spans="1:11" x14ac:dyDescent="0.25">
      <c r="D186" s="11"/>
      <c r="E186" s="11"/>
      <c r="F186" s="11"/>
      <c r="G186" s="11"/>
      <c r="H186" s="11"/>
      <c r="I186" s="11"/>
      <c r="J186" s="11"/>
    </row>
  </sheetData>
  <sheetProtection algorithmName="SHA-512" hashValue="bDUZiU+kmcVgDm9Dc3f7JZLxZeeBVqoxNThOaPYC4DgNCbxUMGDx7orZ2PEqjDL8NyAPbcNn+REA08hmKIbQ0Q==" saltValue="I1ipyhfyYIZiQtVB5GNUrw==" spinCount="100000" sheet="1" selectLockedCells="1"/>
  <mergeCells count="142">
    <mergeCell ref="C61:G61"/>
    <mergeCell ref="C60:G60"/>
    <mergeCell ref="B47:G47"/>
    <mergeCell ref="B54:G54"/>
    <mergeCell ref="B67:G67"/>
    <mergeCell ref="B55:G55"/>
    <mergeCell ref="B56:G56"/>
    <mergeCell ref="B57:G57"/>
    <mergeCell ref="C62:G62"/>
    <mergeCell ref="B118:G118"/>
    <mergeCell ref="B117:G117"/>
    <mergeCell ref="B119:G119"/>
    <mergeCell ref="A110:K110"/>
    <mergeCell ref="A12:K12"/>
    <mergeCell ref="B13:G13"/>
    <mergeCell ref="A133:I133"/>
    <mergeCell ref="J133:K133"/>
    <mergeCell ref="B53:G53"/>
    <mergeCell ref="B94:G94"/>
    <mergeCell ref="B95:G95"/>
    <mergeCell ref="B98:G98"/>
    <mergeCell ref="B96:G96"/>
    <mergeCell ref="A71:K71"/>
    <mergeCell ref="B75:G75"/>
    <mergeCell ref="B58:G58"/>
    <mergeCell ref="A73:K73"/>
    <mergeCell ref="A69:J69"/>
    <mergeCell ref="A70:K70"/>
    <mergeCell ref="C64:G64"/>
    <mergeCell ref="A65:K65"/>
    <mergeCell ref="B66:G66"/>
    <mergeCell ref="B68:G68"/>
    <mergeCell ref="B49:G49"/>
    <mergeCell ref="B113:G113"/>
    <mergeCell ref="B114:G114"/>
    <mergeCell ref="B81:G81"/>
    <mergeCell ref="B86:G86"/>
    <mergeCell ref="B88:G88"/>
    <mergeCell ref="B108:G108"/>
    <mergeCell ref="B83:G83"/>
    <mergeCell ref="B85:G85"/>
    <mergeCell ref="B111:G111"/>
    <mergeCell ref="B109:G109"/>
    <mergeCell ref="B87:G87"/>
    <mergeCell ref="B93:G93"/>
    <mergeCell ref="B102:G102"/>
    <mergeCell ref="B101:G101"/>
    <mergeCell ref="B104:G104"/>
    <mergeCell ref="B112:G112"/>
    <mergeCell ref="A8:C8"/>
    <mergeCell ref="D7:H7"/>
    <mergeCell ref="D8:H8"/>
    <mergeCell ref="A11:K11"/>
    <mergeCell ref="J134:K134"/>
    <mergeCell ref="B29:G29"/>
    <mergeCell ref="B30:G30"/>
    <mergeCell ref="B31:G31"/>
    <mergeCell ref="B24:G24"/>
    <mergeCell ref="B25:G25"/>
    <mergeCell ref="A26:K26"/>
    <mergeCell ref="B28:G28"/>
    <mergeCell ref="B27:G27"/>
    <mergeCell ref="A20:K20"/>
    <mergeCell ref="B21:G21"/>
    <mergeCell ref="B74:G74"/>
    <mergeCell ref="B76:G76"/>
    <mergeCell ref="A32:K32"/>
    <mergeCell ref="A59:K59"/>
    <mergeCell ref="B33:G33"/>
    <mergeCell ref="C34:G34"/>
    <mergeCell ref="B35:G35"/>
    <mergeCell ref="B45:G45"/>
    <mergeCell ref="B52:G52"/>
    <mergeCell ref="B115:G115"/>
    <mergeCell ref="B116:G116"/>
    <mergeCell ref="B18:G18"/>
    <mergeCell ref="B72:G72"/>
    <mergeCell ref="C63:G63"/>
    <mergeCell ref="A36:K36"/>
    <mergeCell ref="B37:G37"/>
    <mergeCell ref="B38:G38"/>
    <mergeCell ref="B40:G40"/>
    <mergeCell ref="B48:G48"/>
    <mergeCell ref="B44:G44"/>
    <mergeCell ref="B42:G42"/>
    <mergeCell ref="A41:K41"/>
    <mergeCell ref="B39:G39"/>
    <mergeCell ref="B50:G50"/>
    <mergeCell ref="B51:G51"/>
    <mergeCell ref="B43:G43"/>
    <mergeCell ref="B46:G46"/>
    <mergeCell ref="B77:G77"/>
    <mergeCell ref="B79:G79"/>
    <mergeCell ref="B80:G80"/>
    <mergeCell ref="B82:G82"/>
    <mergeCell ref="B84:G84"/>
    <mergeCell ref="B78:G78"/>
    <mergeCell ref="D185:H185"/>
    <mergeCell ref="I185:J185"/>
    <mergeCell ref="B120:G120"/>
    <mergeCell ref="A124:K124"/>
    <mergeCell ref="A128:J128"/>
    <mergeCell ref="J130:K130"/>
    <mergeCell ref="J131:K131"/>
    <mergeCell ref="J132:K132"/>
    <mergeCell ref="A129:K129"/>
    <mergeCell ref="B127:G127"/>
    <mergeCell ref="B125:G125"/>
    <mergeCell ref="B121:G121"/>
    <mergeCell ref="B123:G123"/>
    <mergeCell ref="B122:G122"/>
    <mergeCell ref="B126:G126"/>
    <mergeCell ref="J135:K135"/>
    <mergeCell ref="A135:I135"/>
    <mergeCell ref="A130:I130"/>
    <mergeCell ref="A131:I131"/>
    <mergeCell ref="A132:I132"/>
    <mergeCell ref="A134:I134"/>
    <mergeCell ref="D1:K4"/>
    <mergeCell ref="A5:K5"/>
    <mergeCell ref="B107:G107"/>
    <mergeCell ref="B97:G97"/>
    <mergeCell ref="B92:G92"/>
    <mergeCell ref="A99:K99"/>
    <mergeCell ref="B100:G100"/>
    <mergeCell ref="A89:K89"/>
    <mergeCell ref="B90:G90"/>
    <mergeCell ref="B91:G91"/>
    <mergeCell ref="B103:G103"/>
    <mergeCell ref="B106:G106"/>
    <mergeCell ref="A105:K105"/>
    <mergeCell ref="B23:G23"/>
    <mergeCell ref="A14:K14"/>
    <mergeCell ref="A6:K6"/>
    <mergeCell ref="B10:G10"/>
    <mergeCell ref="I7:J7"/>
    <mergeCell ref="B17:G17"/>
    <mergeCell ref="B22:G22"/>
    <mergeCell ref="B19:G19"/>
    <mergeCell ref="B16:G16"/>
    <mergeCell ref="B15:G15"/>
    <mergeCell ref="A7:C7"/>
  </mergeCells>
  <phoneticPr fontId="0" type="noConversion"/>
  <printOptions horizontalCentered="1"/>
  <pageMargins left="0.5" right="0.5" top="0.5" bottom="0.5" header="0.25" footer="0.1"/>
  <pageSetup scale="84" fitToHeight="4" orientation="portrait" r:id="rId1"/>
  <headerFooter alignWithMargins="0">
    <oddFooter>&amp;L&amp;8FCWSA Form No. ENGR-0005&amp;C&amp;9&amp;P of &amp;N&amp;R&amp;8Version: 140925</oddFooter>
  </headerFooter>
  <rowBreaks count="3" manualBreakCount="3">
    <brk id="40" max="10" man="1"/>
    <brk id="69" max="10" man="1"/>
    <brk id="10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0</xdr:rowOff>
                  </from>
                  <to>
                    <xdr:col>9</xdr:col>
                    <xdr:colOff>335280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10</xdr:col>
                    <xdr:colOff>7620</xdr:colOff>
                    <xdr:row>7</xdr:row>
                    <xdr:rowOff>0</xdr:rowOff>
                  </from>
                  <to>
                    <xdr:col>10</xdr:col>
                    <xdr:colOff>312420</xdr:colOff>
                    <xdr:row>7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Bond Estimate</vt:lpstr>
      <vt:lpstr>'Bond Estimate'!Print_Area</vt:lpstr>
      <vt:lpstr>'Bond Estimate'!Print_Titles</vt:lpstr>
    </vt:vector>
  </TitlesOfParts>
  <Company>LCSA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Edelen</dc:creator>
  <cp:lastModifiedBy>Michael Edelen</cp:lastModifiedBy>
  <cp:lastPrinted>2015-11-19T18:52:21Z</cp:lastPrinted>
  <dcterms:created xsi:type="dcterms:W3CDTF">1999-09-22T20:56:40Z</dcterms:created>
  <dcterms:modified xsi:type="dcterms:W3CDTF">2016-10-31T13:46:52Z</dcterms:modified>
</cp:coreProperties>
</file>